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chin\Downloads\"/>
    </mc:Choice>
  </mc:AlternateContent>
  <xr:revisionPtr revIDLastSave="0" documentId="13_ncr:1_{475F87E3-6CB9-4ECC-8A4B-FF6654AA4746}" xr6:coauthVersionLast="45" xr6:coauthVersionMax="45" xr10:uidLastSave="{00000000-0000-0000-0000-000000000000}"/>
  <bookViews>
    <workbookView xWindow="-120" yWindow="-120" windowWidth="20730" windowHeight="11160" xr2:uid="{00000000-000D-0000-FFFF-FFFF00000000}"/>
  </bookViews>
  <sheets>
    <sheet name="Instrucciones" sheetId="5" r:id="rId1"/>
    <sheet name=" Modelo 1 -Evaluacion Criterios" sheetId="2" r:id="rId2"/>
    <sheet name="Modelo 1 -Resultado Ponderado" sheetId="3" r:id="rId3"/>
    <sheet name="Modelo 2 - Simple" sheetId="4" r:id="rId4"/>
  </sheets>
  <definedNames>
    <definedName name="ToSort" localSheetId="1">#REF!</definedName>
    <definedName name="ToSort" localSheetId="2">#REF!</definedName>
    <definedName name="ToS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D13" i="2" l="1"/>
  <c r="D7" i="3" s="1"/>
  <c r="E13" i="2"/>
  <c r="D8" i="3" s="1"/>
  <c r="I8" i="3" s="1"/>
  <c r="F13" i="2"/>
  <c r="D9" i="3" s="1"/>
  <c r="I9" i="3" s="1"/>
  <c r="G13" i="2"/>
  <c r="D10" i="3" s="1"/>
  <c r="I10" i="3" s="1"/>
  <c r="H13" i="2"/>
  <c r="D11" i="3" s="1"/>
  <c r="I11" i="3" s="1"/>
  <c r="I13" i="2"/>
  <c r="D12" i="3" s="1"/>
  <c r="I12" i="3" s="1"/>
  <c r="J13" i="2"/>
  <c r="D13" i="3" s="1"/>
  <c r="I13" i="3" s="1"/>
  <c r="K13" i="2"/>
  <c r="D14" i="3" s="1"/>
  <c r="I14" i="3" s="1"/>
  <c r="L13" i="2"/>
  <c r="D15" i="3" s="1"/>
  <c r="I15" i="3" s="1"/>
  <c r="M13" i="2"/>
  <c r="D16" i="3" s="1"/>
  <c r="I16" i="3" s="1"/>
  <c r="D20" i="2"/>
  <c r="E7" i="3" s="1"/>
  <c r="E20" i="2"/>
  <c r="E8" i="3" s="1"/>
  <c r="F20" i="2"/>
  <c r="E9" i="3" s="1"/>
  <c r="G20" i="2"/>
  <c r="E10" i="3" s="1"/>
  <c r="H20" i="2"/>
  <c r="E11" i="3" s="1"/>
  <c r="I20" i="2"/>
  <c r="E12" i="3" s="1"/>
  <c r="J20" i="2"/>
  <c r="E13" i="3" s="1"/>
  <c r="K20" i="2"/>
  <c r="E14" i="3" s="1"/>
  <c r="L20" i="2"/>
  <c r="E15" i="3" s="1"/>
  <c r="M20" i="2"/>
  <c r="E16" i="3" s="1"/>
  <c r="D28" i="2"/>
  <c r="F7" i="3" s="1"/>
  <c r="E28" i="2"/>
  <c r="F8" i="3" s="1"/>
  <c r="F28" i="2"/>
  <c r="F9" i="3" s="1"/>
  <c r="G28" i="2"/>
  <c r="F10" i="3" s="1"/>
  <c r="H28" i="2"/>
  <c r="F11" i="3" s="1"/>
  <c r="I28" i="2"/>
  <c r="F12" i="3" s="1"/>
  <c r="J28" i="2"/>
  <c r="F13" i="3" s="1"/>
  <c r="K28" i="2"/>
  <c r="F14" i="3" s="1"/>
  <c r="L28" i="2"/>
  <c r="F15" i="3" s="1"/>
  <c r="M28" i="2"/>
  <c r="F16" i="3" s="1"/>
  <c r="D36" i="2"/>
  <c r="G7" i="3" s="1"/>
  <c r="E36" i="2"/>
  <c r="G8" i="3" s="1"/>
  <c r="F36" i="2"/>
  <c r="G9" i="3" s="1"/>
  <c r="G36" i="2"/>
  <c r="G10" i="3" s="1"/>
  <c r="H36" i="2"/>
  <c r="G11" i="3" s="1"/>
  <c r="I36" i="2"/>
  <c r="G12" i="3" s="1"/>
  <c r="J36" i="2"/>
  <c r="G13" i="3" s="1"/>
  <c r="K36" i="2"/>
  <c r="G14" i="3" s="1"/>
  <c r="L36" i="2"/>
  <c r="G15" i="3" s="1"/>
  <c r="M36" i="2"/>
  <c r="G16" i="3" s="1"/>
  <c r="D44" i="2"/>
  <c r="H7" i="3" s="1"/>
  <c r="E44" i="2"/>
  <c r="H8" i="3" s="1"/>
  <c r="F44" i="2"/>
  <c r="H9" i="3" s="1"/>
  <c r="G44" i="2"/>
  <c r="H10" i="3" s="1"/>
  <c r="H44" i="2"/>
  <c r="H11" i="3" s="1"/>
  <c r="I44" i="2"/>
  <c r="H12" i="3" s="1"/>
  <c r="J44" i="2"/>
  <c r="H13" i="3" s="1"/>
  <c r="K44" i="2"/>
  <c r="H14" i="3" s="1"/>
  <c r="L44" i="2"/>
  <c r="H15" i="3" s="1"/>
  <c r="M44" i="2"/>
  <c r="H16" i="3" s="1"/>
  <c r="I7" i="3" l="1"/>
  <c r="K13" i="3"/>
  <c r="K10" i="3"/>
  <c r="K11" i="3"/>
  <c r="K12" i="3"/>
  <c r="K9" i="3"/>
  <c r="K16" i="3"/>
  <c r="K14" i="3"/>
  <c r="K8" i="3"/>
  <c r="K15" i="3"/>
  <c r="K7" i="3"/>
</calcChain>
</file>

<file path=xl/sharedStrings.xml><?xml version="1.0" encoding="utf-8"?>
<sst xmlns="http://schemas.openxmlformats.org/spreadsheetml/2006/main" count="148" uniqueCount="107">
  <si>
    <t>Puntajes del Proyecto</t>
  </si>
  <si>
    <t>Alineación Estratégica</t>
  </si>
  <si>
    <t>[Indicadores de alineación estratégica adicionales]</t>
  </si>
  <si>
    <t>Criterios</t>
  </si>
  <si>
    <t>Proyecto 1</t>
  </si>
  <si>
    <t>Proyecto 2</t>
  </si>
  <si>
    <t>Proyecto 3</t>
  </si>
  <si>
    <t>Proyecto 4</t>
  </si>
  <si>
    <t>Proyecto 5</t>
  </si>
  <si>
    <t>Proyecto 6</t>
  </si>
  <si>
    <t>Proyecto 7</t>
  </si>
  <si>
    <t>Proyecto 8</t>
  </si>
  <si>
    <t>Proyecto 9</t>
  </si>
  <si>
    <t>Proyecto 10</t>
  </si>
  <si>
    <t>Puntuación de alineación estratégica</t>
  </si>
  <si>
    <t>[Indicadores de impacto del proceso institucional adicionales]</t>
  </si>
  <si>
    <t>Puntaje de Impacto del proyecto institucional</t>
  </si>
  <si>
    <t>Arquitectura técnica</t>
  </si>
  <si>
    <t>[Indicadores de Arquitectura técnica adicionales]</t>
  </si>
  <si>
    <t>Puntaje de Arquitectura Técnica</t>
  </si>
  <si>
    <t>Relación costo-beneficio</t>
  </si>
  <si>
    <t>[Indicadores de la Relación Costo-beneficio adicionales]</t>
  </si>
  <si>
    <t>Puntaje de la Relación Costo-beneficio</t>
  </si>
  <si>
    <t>Prevención de Riesgos</t>
  </si>
  <si>
    <t>[Indicadores de Prevención de Riesgos adicionales]</t>
  </si>
  <si>
    <t>Puntaje Prevención de Riesgos</t>
  </si>
  <si>
    <t>Nota:</t>
  </si>
  <si>
    <t xml:space="preserve">
Las fórmulas de la hoja de cálculo que suman los puntajes del proyecto para cada perspectiva asumen que:</t>
  </si>
  <si>
    <t>1. La puntuación máxima del proyecto para cualquier criterio es 5.</t>
  </si>
  <si>
    <t>2. La puntuación máxima para cualquier perspectiva es 5 * el recuento de filas de puntuación del proyecto.</t>
  </si>
  <si>
    <t>La fórmula es: Puntaje = (SUM (filas de puntaje del proyecto)) / (COUNT (filas de puntaje del proyecto) * 5)</t>
  </si>
  <si>
    <t>Criterio</t>
  </si>
  <si>
    <t>Impacto del Proyecto Institucional</t>
  </si>
  <si>
    <t>Relación Costo-Beneficio</t>
  </si>
  <si>
    <t>Puntuación ponderada del proyecto</t>
  </si>
  <si>
    <t>Ponderación</t>
  </si>
  <si>
    <r>
      <t xml:space="preserve">Puntuaciones y clasificación de la evaluación de proyectos  
</t>
    </r>
    <r>
      <rPr>
        <b/>
        <sz val="10"/>
        <color theme="1"/>
        <rFont val="Times New Roman"/>
        <family val="1"/>
      </rPr>
      <t>Adaptado de "Gartner for IT Leaders Toolkit , Mieritz L  y Schoen Mbula (2019)"</t>
    </r>
  </si>
  <si>
    <t>Mitigación de Riesgos</t>
  </si>
  <si>
    <r>
      <rPr>
        <b/>
        <sz val="11"/>
        <rFont val="Times New Roman"/>
        <family val="1"/>
      </rPr>
      <t xml:space="preserve">Alineación con la estrategia y visión general de la Institución:    </t>
    </r>
    <r>
      <rPr>
        <sz val="11"/>
        <rFont val="Times New Roman"/>
        <family val="1"/>
      </rPr>
      <t xml:space="preserve">                                   0 - Sin alineación o impacto medible
1 - Parcialmente alineado, pero sin medida
2 - Parcialmente alineado y medible
3 - Algo alineado, pero sin medida
4 - Algo alineado y medible
5 - Completamente alineado y medible</t>
    </r>
  </si>
  <si>
    <r>
      <rPr>
        <b/>
        <sz val="11"/>
        <rFont val="Times New Roman"/>
        <family val="1"/>
      </rPr>
      <t>Nivel de patrocinio y participación institucional:</t>
    </r>
    <r>
      <rPr>
        <sz val="11"/>
        <rFont val="Times New Roman"/>
        <family val="1"/>
      </rPr>
      <t xml:space="preserve">
0 - Proyecto iniciado por directivas sin participación de facultades o de TI
1 -
2 - Proyecto iniciado por TI sin participación de facultades
3 -
4 - La institución inició y patrocinó el proyecto
5 - La institución inició, patrocinó y trabajó en estrecha colaboración con TI para definir el proyecto </t>
    </r>
  </si>
  <si>
    <r>
      <rPr>
        <b/>
        <sz val="11"/>
        <rFont val="Times New Roman"/>
        <family val="1"/>
      </rPr>
      <t>Grado de planificación e involucramiento de TI:</t>
    </r>
    <r>
      <rPr>
        <sz val="11"/>
        <rFont val="Times New Roman"/>
        <family val="1"/>
      </rPr>
      <t xml:space="preserve">
0 - Hasta el momento no hay participación de la estrategia, la planificación y la arquitectura empresarial (EA)
1 -
2 -
3 -
4 -
5 - La estrategia, la planificación y la EA están involucradas desde las primeras etapas 
</t>
    </r>
  </si>
  <si>
    <r>
      <rPr>
        <b/>
        <sz val="11"/>
        <rFont val="Times New Roman"/>
        <family val="1"/>
      </rPr>
      <t xml:space="preserve">Disponibilidad de información institucional y técnica para respaldar la decisión: </t>
    </r>
    <r>
      <rPr>
        <sz val="11"/>
        <rFont val="Times New Roman"/>
        <family val="1"/>
      </rPr>
      <t xml:space="preserve">
0 - No hay métricas de desempeño institucional o información técnica disponible
1 -
2 -
3 -
4 -
5 - Amplias métricas de desempeño institucional e información técnica disponible "
</t>
    </r>
  </si>
  <si>
    <r>
      <rPr>
        <b/>
        <sz val="11"/>
        <rFont val="Times New Roman"/>
        <family val="1"/>
      </rPr>
      <t xml:space="preserve">Flexibilidad de la solución para hacer frente a los procesos institucionales cambiantes: </t>
    </r>
    <r>
      <rPr>
        <sz val="11"/>
        <rFont val="Times New Roman"/>
        <family val="1"/>
      </rPr>
      <t xml:space="preserve">
0 - La solución se limita a un solo proceso institucional
1 -
2 -
3 -
4 -
5 - La solución es adaptable a procesos institucionales nuevos o cambiantes</t>
    </r>
  </si>
  <si>
    <r>
      <rPr>
        <b/>
        <sz val="11"/>
        <rFont val="Times New Roman"/>
        <family val="1"/>
      </rPr>
      <t xml:space="preserve">Mejora y/o posiciona la plataforma técnica para el futuro: </t>
    </r>
    <r>
      <rPr>
        <sz val="11"/>
        <rFont val="Times New Roman"/>
        <family val="1"/>
      </rPr>
      <t xml:space="preserve">
0 - Sin cambios
1 -
2 - Alguna mejora
3 -
4 -
5 - Se posiciona fuertemente</t>
    </r>
  </si>
  <si>
    <r>
      <rPr>
        <b/>
        <sz val="11"/>
        <rFont val="Times New Roman"/>
        <family val="1"/>
      </rPr>
      <t xml:space="preserve">Completitud y profundidad del análisis costo beneficio:   </t>
    </r>
    <r>
      <rPr>
        <sz val="11"/>
        <rFont val="Times New Roman"/>
        <family val="1"/>
      </rPr>
      <t xml:space="preserve">                                                                                                                                                                                                                                                                                       0 - Ausencia de análisis costo beneficio formal
1 -
2 -
3 -
4 -
5 - Análisis costo beneficio completamente documentado, incluida la identificación de riesgos, el análisis de restricciones y el examen de alternativas</t>
    </r>
  </si>
  <si>
    <r>
      <rPr>
        <b/>
        <sz val="11"/>
        <rFont val="Times New Roman"/>
        <family val="1"/>
      </rPr>
      <t>Nivel de compromiso del patrocinador con el proceso y el cambio:</t>
    </r>
    <r>
      <rPr>
        <sz val="11"/>
        <rFont val="Times New Roman"/>
        <family val="1"/>
      </rPr>
      <t xml:space="preserve">
0 - Sin participación del patrocinador en la definición del proyecto y el análisis de beneficios
1 -
2 -
3 -
4 -
5 - Patrocinador profundamente involucrado y comprometido con la gestión del cambio</t>
    </r>
  </si>
  <si>
    <r>
      <rPr>
        <b/>
        <sz val="11"/>
        <rFont val="Times New Roman"/>
        <family val="1"/>
      </rPr>
      <t xml:space="preserve">Reduce el riesgo operativo para la institución: </t>
    </r>
    <r>
      <rPr>
        <sz val="11"/>
        <rFont val="Times New Roman"/>
        <family val="1"/>
      </rPr>
      <t xml:space="preserve">
0 - Sin cambios
1 -
2 - Algo de reducción
3 -
4 -
5 - Reducción significativa </t>
    </r>
  </si>
  <si>
    <r>
      <rPr>
        <b/>
        <sz val="11"/>
        <rFont val="Times New Roman"/>
        <family val="1"/>
      </rPr>
      <t xml:space="preserve">Reduce el riesgo de cumplimiento para la institución: </t>
    </r>
    <r>
      <rPr>
        <sz val="11"/>
        <rFont val="Times New Roman"/>
        <family val="1"/>
      </rPr>
      <t xml:space="preserve">
0 - Sin cambios
1 -
2 - Algo de reducción
3 -
4 -
5 - Reducción significativa </t>
    </r>
  </si>
  <si>
    <r>
      <rPr>
        <b/>
        <sz val="11"/>
        <rFont val="Times New Roman"/>
        <family val="1"/>
      </rPr>
      <t xml:space="preserve">Reduce el riesgo financiero para la institución: </t>
    </r>
    <r>
      <rPr>
        <sz val="11"/>
        <rFont val="Times New Roman"/>
        <family val="1"/>
      </rPr>
      <t xml:space="preserve">
0 - Sin cambios
1 -
2 - Algo de reducción
3 -
4 -
5 - Reducción significativa</t>
    </r>
  </si>
  <si>
    <r>
      <rPr>
        <b/>
        <sz val="11"/>
        <rFont val="Times New Roman"/>
        <family val="1"/>
      </rPr>
      <t xml:space="preserve">Reduce el riesgo reputacional para la institución: </t>
    </r>
    <r>
      <rPr>
        <sz val="11"/>
        <rFont val="Times New Roman"/>
        <family val="1"/>
      </rPr>
      <t xml:space="preserve">
0 - Sin cambios
1 -
2 - Algo de reducción
3 -
4 -
5 - Reducción significativa</t>
    </r>
  </si>
  <si>
    <t>Impacto institucional del proyecto</t>
  </si>
  <si>
    <r>
      <rPr>
        <b/>
        <sz val="11"/>
        <rFont val="Times New Roman"/>
        <family val="1"/>
      </rPr>
      <t>Alcance del proyecto y cambio en los procesos institucionales:</t>
    </r>
    <r>
      <rPr>
        <sz val="11"/>
        <rFont val="Times New Roman"/>
        <family val="1"/>
      </rPr>
      <t xml:space="preserve">
0 - Sin cambios en los procesos institucionales
1 - Cambios en eficiencia, costos o productividad
2 - Cambios menores para permitir el crecimiento
3 - Cambios importantes para permitir el crecimiento
4 - Nuevos y significativos procesos institucionales
5 - Transformación completa de la institución
</t>
    </r>
  </si>
  <si>
    <r>
      <rPr>
        <b/>
        <sz val="11"/>
        <rFont val="Times New Roman"/>
        <family val="1"/>
      </rPr>
      <t xml:space="preserve">Mejora y/o posiciona la infraestructura de comunicaciones y redes para el futuro: </t>
    </r>
    <r>
      <rPr>
        <sz val="11"/>
        <rFont val="Times New Roman"/>
        <family val="1"/>
      </rPr>
      <t xml:space="preserve">
0 - Sin cambios
1 -
2 - Alguna mejora
3 -
4 -
5 - Se posiciona fuertemente</t>
    </r>
  </si>
  <si>
    <r>
      <rPr>
        <b/>
        <sz val="11"/>
        <rFont val="Times New Roman"/>
        <family val="1"/>
      </rPr>
      <t xml:space="preserve">Mejora y/o posiciona los marcos de desarrollo y las habilidades técnicas para el futuro: </t>
    </r>
    <r>
      <rPr>
        <sz val="11"/>
        <rFont val="Times New Roman"/>
        <family val="1"/>
      </rPr>
      <t xml:space="preserve">
0 - Sin cambios
1 -
2 - Alguna mejora
3 -
4 -
5 - Se posiciona fuertemente </t>
    </r>
  </si>
  <si>
    <r>
      <rPr>
        <b/>
        <sz val="11"/>
        <rFont val="Times New Roman"/>
        <family val="1"/>
      </rPr>
      <t xml:space="preserve">Mejora y / o posiciona a un proveedor valioso para el futuro: </t>
    </r>
    <r>
      <rPr>
        <sz val="11"/>
        <rFont val="Times New Roman"/>
        <family val="1"/>
      </rPr>
      <t xml:space="preserve">
0 - Sin cambios
1 -
2 - Alguna mejora
3 -
4 -
5 - Realza / posiciona fuertemente</t>
    </r>
  </si>
  <si>
    <r>
      <t xml:space="preserve">Evaluación De Proyectos:
 </t>
    </r>
    <r>
      <rPr>
        <b/>
        <sz val="10"/>
        <color theme="1"/>
        <rFont val="Times New Roman"/>
        <family val="1"/>
      </rPr>
      <t>Adaptado de "Gartner for IT Leaders Toolkit , Mieritz L  y Schoen Mbula (2019)"</t>
    </r>
  </si>
  <si>
    <t xml:space="preserve">Prioización de acuerdo al Puntaje </t>
  </si>
  <si>
    <r>
      <rPr>
        <b/>
        <sz val="11"/>
        <rFont val="Times New Roman"/>
        <family val="1"/>
      </rPr>
      <t>Capacidad de la solución para beneficiar y apoyar a varias unidades:</t>
    </r>
    <r>
      <rPr>
        <sz val="11"/>
        <rFont val="Times New Roman"/>
        <family val="1"/>
      </rPr>
      <t xml:space="preserve">
0 - Tecnología adaptada a una unidad específica
1
2
3
4
5 - Tecnología probada para funcionar en múltiples unidades o facultades</t>
    </r>
  </si>
  <si>
    <r>
      <rPr>
        <b/>
        <sz val="11"/>
        <rFont val="Times New Roman"/>
        <family val="1"/>
      </rPr>
      <t>Grado en el que los beneficios se pueden capturar mediante el análisis de costo-beneficio tradicional:</t>
    </r>
    <r>
      <rPr>
        <sz val="11"/>
        <rFont val="Times New Roman"/>
        <family val="1"/>
      </rPr>
      <t xml:space="preserve">
 0 - Los beneficios no se pueden capturar de forma directamente medible
1 -
2 -
3 -
4 -
5 - Beneficios completamente medibles a través de sus efectos en las finanzas institucionales</t>
    </r>
  </si>
  <si>
    <t>Proyectos y calificación por criterio</t>
  </si>
  <si>
    <r>
      <rPr>
        <b/>
        <sz val="11"/>
        <rFont val="Times New Roman"/>
        <family val="1"/>
      </rPr>
      <t xml:space="preserve">Capacidad de la institución para capitalizar los beneficios del proyecto: </t>
    </r>
    <r>
      <rPr>
        <sz val="11"/>
        <rFont val="Times New Roman"/>
        <family val="1"/>
      </rPr>
      <t xml:space="preserve">
0 - La institución no tiene la capacidad o madurez para capturar los beneficios
1 - La institución tiene la capacidad de capturar pocos de los beneficios
2 - 
3 - 
4 - 
5 - La institución tiene la madurez, el equipo y el contexto que le permitirá capitalizar los beneficios en los tiempos estimados</t>
    </r>
  </si>
  <si>
    <t>Coso total de propiedad a 5 años (TCO) en USD</t>
  </si>
  <si>
    <t>¿La institución cuenta con la disponibilidad presupuestal?</t>
  </si>
  <si>
    <t>No</t>
  </si>
  <si>
    <t>Si</t>
  </si>
  <si>
    <r>
      <rPr>
        <b/>
        <sz val="11"/>
        <rFont val="Times New Roman"/>
        <family val="1"/>
      </rPr>
      <t xml:space="preserve">Nota: </t>
    </r>
    <r>
      <rPr>
        <sz val="11"/>
        <rFont val="Times New Roman"/>
        <family val="1"/>
      </rPr>
      <t>La suma de los pesos relativos de cada uno de los cinco criterios debe sumar 100%</t>
    </r>
  </si>
  <si>
    <t>Cantidad de RRHH TI dedicados</t>
  </si>
  <si>
    <t>Descripción de Beneficios estratégicos según patrocinadores</t>
  </si>
  <si>
    <t>Patrocinadores</t>
  </si>
  <si>
    <t>Ranking de Prioización del Comité</t>
  </si>
  <si>
    <r>
      <t xml:space="preserve">Modelo Simple para Priorizar y seleccionar proyectos para la Cartera
</t>
    </r>
    <r>
      <rPr>
        <b/>
        <sz val="10"/>
        <color theme="1"/>
        <rFont val="Times New Roman"/>
        <family val="1"/>
      </rPr>
      <t>Adaptado de "Gartner for IT Leaders Toolkit , Mieritz L  y Schoen Mbula (2019)"</t>
    </r>
  </si>
  <si>
    <t>Patrocinador A</t>
  </si>
  <si>
    <t>Patrocinador A y B</t>
  </si>
  <si>
    <t>Patrocinador B</t>
  </si>
  <si>
    <t>Patrocinador D</t>
  </si>
  <si>
    <t>Patrocinador D y D</t>
  </si>
  <si>
    <t>Patrocinador F</t>
  </si>
  <si>
    <t>Patrocinador G</t>
  </si>
  <si>
    <t>Patrocinador E</t>
  </si>
  <si>
    <t>Patrocinador H</t>
  </si>
  <si>
    <t>Patrocinador H y A</t>
  </si>
  <si>
    <t>3 Ms</t>
  </si>
  <si>
    <t xml:space="preserve"> 6 Ms</t>
  </si>
  <si>
    <t>10  Ms</t>
  </si>
  <si>
    <t>5 Ms</t>
  </si>
  <si>
    <t>2 Ms</t>
  </si>
  <si>
    <t>14 Ms</t>
  </si>
  <si>
    <t>7 Ms</t>
  </si>
  <si>
    <t>-Mejora la colaboración entre docentes e investigadores</t>
  </si>
  <si>
    <t>-Apoya el modelo de enseñanza hibrido
-Mejora la experiencia del estudiante</t>
  </si>
  <si>
    <t>-xxxx</t>
  </si>
  <si>
    <t>-Disminuye costos en la gestión administrativa
-Mejora del servicio a los docentes</t>
  </si>
  <si>
    <t>Costo total de propiedad a 5 años (TCO) en USD</t>
  </si>
  <si>
    <t>Duración del proyecto estimada (En meses)</t>
  </si>
  <si>
    <t>Esta plantilla presenta dos modelos para realizar evaluación y priorización de proyectos. Sirven como guía para ser adaptadas de acuerdo a su propia institución.</t>
  </si>
  <si>
    <t>Hoja</t>
  </si>
  <si>
    <t>Descripción</t>
  </si>
  <si>
    <t>Modelo 1 - Evaluación Criterios</t>
  </si>
  <si>
    <t>Modelo 1 - Resultado Ponderado</t>
  </si>
  <si>
    <t>Modelo 2 - Simple</t>
  </si>
  <si>
    <t>En esta hoja encontrará ejemplos de criterios que se pueden emplear para evaluar cada una de las iniciativas /proyecto. Para cada uno, debe calificar todos los criterios teniendo en cuenta la escala definida en cada caso. La hoja se encuentra formulada para arrojar un puntaje por cada bloque de criterios.</t>
  </si>
  <si>
    <t>En esta hoja encontrará el resultado de la priorización, según la evaluación que hizo en la hoja anterior. A cada grupo de criterios debe definirle una ponderación, para obtener el resultado (puntaje ponderado por cada proyecto y un rankig automatico de los proyectos). A su vez puede incluir el TCO, la disponibilidad presupuestal y los recursos requeridos. Con esta información puede ajustar la priorización y decisión de los proyectos a ejecutar en forma manual.</t>
  </si>
  <si>
    <t>Modelo</t>
  </si>
  <si>
    <r>
      <t xml:space="preserve">Modelo 1: 
</t>
    </r>
    <r>
      <rPr>
        <sz val="11"/>
        <color theme="1"/>
        <rFont val="Calibri"/>
        <family val="2"/>
        <scheme val="minor"/>
      </rPr>
      <t>Es  más estructurado, completo y permite una evaluación cuantitativa</t>
    </r>
  </si>
  <si>
    <r>
      <t xml:space="preserve">Modelo 2: 
</t>
    </r>
    <r>
      <rPr>
        <sz val="11"/>
        <color theme="1"/>
        <rFont val="Calibri"/>
        <family val="2"/>
        <scheme val="minor"/>
      </rPr>
      <t>Es mas simple y permite una evaluación más cualitativa</t>
    </r>
  </si>
  <si>
    <t>Esta es una versión simplificada de la evaluación, en la que en una sola hoja puede consignar los beneficios esperados con el proyecto/iniciativa, los patrocinadores, duración, TCO y recursos requeridos. Con esta infomación el comité puede hacer el análisis y determinar en forma consensuada el orden de prioridad de los proyectos.</t>
  </si>
  <si>
    <t>Instrucciones de uso de las plantillas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</si>
</sst>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17" x14ac:knownFonts="1">
    <font>
      <sz val="11"/>
      <color theme="1"/>
      <name val="Calibri"/>
      <family val="2"/>
      <scheme val="minor"/>
    </font>
    <font>
      <sz val="10"/>
      <name val="Arial"/>
      <family val="2"/>
    </font>
    <font>
      <b/>
      <sz val="16"/>
      <color theme="1"/>
      <name val="Times New Roman"/>
      <family val="1"/>
    </font>
    <font>
      <sz val="10"/>
      <name val="Times New Roman"/>
      <family val="1"/>
    </font>
    <font>
      <b/>
      <sz val="10"/>
      <color theme="1"/>
      <name val="Times New Roman"/>
      <family val="1"/>
    </font>
    <font>
      <b/>
      <sz val="11"/>
      <color theme="1"/>
      <name val="Times New Roman"/>
      <family val="1"/>
    </font>
    <font>
      <b/>
      <sz val="11"/>
      <name val="Times New Roman"/>
      <family val="1"/>
    </font>
    <font>
      <sz val="11"/>
      <name val="Arial"/>
      <family val="2"/>
    </font>
    <font>
      <sz val="11"/>
      <name val="Times New Roman"/>
      <family val="1"/>
    </font>
    <font>
      <b/>
      <sz val="11"/>
      <color theme="0"/>
      <name val="Times New Roman"/>
      <family val="1"/>
    </font>
    <font>
      <sz val="11"/>
      <color theme="1"/>
      <name val="Calibri"/>
      <family val="2"/>
      <scheme val="minor"/>
    </font>
    <font>
      <b/>
      <sz val="14"/>
      <color theme="1"/>
      <name val="Times New Roman"/>
      <family val="1"/>
    </font>
    <font>
      <b/>
      <sz val="14"/>
      <name val="Times New Roman"/>
      <family val="1"/>
    </font>
    <font>
      <sz val="14"/>
      <name val="Times New Roman"/>
      <family val="1"/>
    </font>
    <font>
      <sz val="14"/>
      <name val="Arial"/>
      <family val="2"/>
    </font>
    <font>
      <sz val="14"/>
      <color theme="1"/>
      <name val="Times New Roman"/>
      <family val="1"/>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C5EDFB"/>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4">
    <xf numFmtId="0" fontId="0" fillId="0" borderId="0"/>
    <xf numFmtId="0" fontId="1" fillId="0" borderId="0"/>
    <xf numFmtId="9" fontId="1" fillId="0" borderId="0" applyFont="0" applyFill="0" applyBorder="0" applyAlignment="0" applyProtection="0"/>
    <xf numFmtId="164" fontId="10" fillId="0" borderId="0" applyFont="0" applyFill="0" applyBorder="0" applyAlignment="0" applyProtection="0"/>
  </cellStyleXfs>
  <cellXfs count="90">
    <xf numFmtId="0" fontId="0" fillId="0" borderId="0" xfId="0"/>
    <xf numFmtId="0" fontId="1" fillId="0" borderId="0" xfId="1"/>
    <xf numFmtId="0" fontId="1" fillId="0" borderId="0" xfId="1" applyFont="1"/>
    <xf numFmtId="0" fontId="3" fillId="0" borderId="0" xfId="1" applyFont="1"/>
    <xf numFmtId="0" fontId="6" fillId="0" borderId="3" xfId="1" applyFont="1" applyBorder="1" applyAlignment="1">
      <alignment vertical="center" wrapText="1"/>
    </xf>
    <xf numFmtId="0" fontId="6" fillId="0" borderId="1" xfId="1" applyFont="1" applyBorder="1" applyAlignment="1">
      <alignment horizontal="left" vertical="center"/>
    </xf>
    <xf numFmtId="0" fontId="5"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5" borderId="7"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8" fillId="0" borderId="1" xfId="1" applyFont="1" applyBorder="1" applyAlignment="1">
      <alignment horizontal="left" vertical="center" wrapText="1"/>
    </xf>
    <xf numFmtId="0" fontId="8" fillId="0" borderId="1" xfId="1" applyFont="1" applyBorder="1" applyAlignment="1">
      <alignment horizontal="center" vertical="center"/>
    </xf>
    <xf numFmtId="0" fontId="8" fillId="0" borderId="1" xfId="1" applyFont="1" applyBorder="1" applyAlignment="1">
      <alignment vertical="center" wrapText="1"/>
    </xf>
    <xf numFmtId="9" fontId="6" fillId="0" borderId="1" xfId="2" applyFont="1" applyBorder="1" applyAlignment="1">
      <alignment horizontal="center" vertical="center"/>
    </xf>
    <xf numFmtId="0" fontId="8" fillId="0" borderId="0" xfId="1" applyFont="1" applyBorder="1" applyAlignment="1">
      <alignment vertical="center"/>
    </xf>
    <xf numFmtId="9" fontId="6" fillId="0" borderId="6" xfId="2"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8" fillId="0" borderId="0" xfId="1" applyFont="1" applyAlignment="1">
      <alignment horizontal="center" vertical="center"/>
    </xf>
    <xf numFmtId="0" fontId="6" fillId="0" borderId="0" xfId="1" applyFont="1" applyBorder="1" applyAlignment="1">
      <alignment horizontal="center" vertical="center"/>
    </xf>
    <xf numFmtId="0" fontId="7" fillId="0" borderId="0" xfId="1" applyFont="1" applyAlignment="1">
      <alignment horizontal="center" vertical="center"/>
    </xf>
    <xf numFmtId="0" fontId="8" fillId="0" borderId="0" xfId="1" applyFont="1" applyAlignment="1">
      <alignment vertical="center" wrapText="1"/>
    </xf>
    <xf numFmtId="0" fontId="5" fillId="6" borderId="7" xfId="1" applyFont="1" applyFill="1" applyBorder="1" applyAlignment="1">
      <alignment horizontal="center" vertical="center"/>
    </xf>
    <xf numFmtId="0" fontId="8" fillId="0" borderId="0" xfId="1" applyFont="1" applyFill="1" applyAlignment="1">
      <alignment vertical="center"/>
    </xf>
    <xf numFmtId="9" fontId="15" fillId="3" borderId="7" xfId="2" applyFont="1" applyFill="1" applyBorder="1" applyAlignment="1">
      <alignment horizontal="center" vertical="center"/>
    </xf>
    <xf numFmtId="9" fontId="12" fillId="0" borderId="7" xfId="2" applyFont="1" applyBorder="1" applyAlignment="1">
      <alignment horizontal="center" vertical="center"/>
    </xf>
    <xf numFmtId="0" fontId="11" fillId="6" borderId="7" xfId="1" applyFont="1" applyFill="1" applyBorder="1" applyAlignment="1">
      <alignment horizontal="centerContinuous" vertical="center" wrapText="1"/>
    </xf>
    <xf numFmtId="9" fontId="13" fillId="0" borderId="7" xfId="1" applyNumberFormat="1" applyFont="1" applyBorder="1" applyAlignment="1">
      <alignment horizontal="center" vertical="center"/>
    </xf>
    <xf numFmtId="165" fontId="12" fillId="7" borderId="7" xfId="3" applyNumberFormat="1" applyFont="1" applyFill="1" applyBorder="1" applyAlignment="1">
      <alignment horizontal="center" vertical="center"/>
    </xf>
    <xf numFmtId="0" fontId="3" fillId="8" borderId="0" xfId="1" applyFont="1" applyFill="1"/>
    <xf numFmtId="0" fontId="1" fillId="8" borderId="0" xfId="1" applyFill="1"/>
    <xf numFmtId="0" fontId="1" fillId="8" borderId="0" xfId="1" applyFill="1" applyAlignment="1">
      <alignment horizontal="center"/>
    </xf>
    <xf numFmtId="0" fontId="13" fillId="8" borderId="0" xfId="1" applyFont="1" applyFill="1"/>
    <xf numFmtId="0" fontId="14" fillId="8" borderId="0" xfId="1" applyFont="1" applyFill="1"/>
    <xf numFmtId="0" fontId="12" fillId="9" borderId="7" xfId="1" applyFont="1" applyFill="1" applyBorder="1" applyAlignment="1">
      <alignment horizontal="center" vertical="center" wrapText="1"/>
    </xf>
    <xf numFmtId="0" fontId="12" fillId="9" borderId="19" xfId="1" applyFont="1" applyFill="1" applyBorder="1" applyAlignment="1">
      <alignment horizontal="center" vertical="center" wrapText="1"/>
    </xf>
    <xf numFmtId="0" fontId="2" fillId="0" borderId="0" xfId="1" applyFont="1" applyFill="1" applyBorder="1" applyAlignment="1">
      <alignment vertical="center" wrapText="1"/>
    </xf>
    <xf numFmtId="165" fontId="13" fillId="7" borderId="23" xfId="3" applyNumberFormat="1" applyFont="1" applyFill="1" applyBorder="1" applyAlignment="1">
      <alignment horizontal="center" vertical="center"/>
    </xf>
    <xf numFmtId="165" fontId="13" fillId="7" borderId="17" xfId="3" applyNumberFormat="1" applyFont="1" applyFill="1" applyBorder="1" applyAlignment="1">
      <alignment horizontal="center" vertical="center"/>
    </xf>
    <xf numFmtId="0" fontId="13" fillId="9" borderId="7" xfId="1" applyFont="1" applyFill="1" applyBorder="1" applyAlignment="1">
      <alignment horizontal="center" vertical="center" wrapText="1"/>
    </xf>
    <xf numFmtId="0" fontId="13" fillId="9" borderId="19" xfId="1" applyFont="1" applyFill="1" applyBorder="1" applyAlignment="1">
      <alignment horizontal="center" vertical="center" wrapText="1"/>
    </xf>
    <xf numFmtId="9" fontId="13" fillId="0" borderId="7" xfId="2" quotePrefix="1" applyFont="1" applyBorder="1" applyAlignment="1">
      <alignment horizontal="left" vertical="center" wrapText="1"/>
    </xf>
    <xf numFmtId="9" fontId="13" fillId="0" borderId="7" xfId="2" applyFont="1" applyBorder="1" applyAlignment="1">
      <alignment horizontal="center"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0" borderId="1" xfId="0"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0" fillId="0" borderId="0" xfId="0" applyAlignment="1">
      <alignment horizontal="center" wrapText="1"/>
    </xf>
    <xf numFmtId="0" fontId="5" fillId="6" borderId="1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8" fillId="0" borderId="0" xfId="1" applyFont="1" applyAlignment="1">
      <alignment horizontal="center" vertical="center" wrapText="1"/>
    </xf>
    <xf numFmtId="0" fontId="5" fillId="6" borderId="8" xfId="1" applyFont="1" applyFill="1" applyBorder="1" applyAlignment="1">
      <alignment horizontal="center" vertical="center" wrapText="1"/>
    </xf>
    <xf numFmtId="0" fontId="5" fillId="6" borderId="13" xfId="1" applyFont="1" applyFill="1" applyBorder="1" applyAlignment="1">
      <alignment horizontal="center" vertical="center" wrapText="1"/>
    </xf>
    <xf numFmtId="0" fontId="5" fillId="6" borderId="14"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5" fillId="6" borderId="7" xfId="1" applyFont="1" applyFill="1" applyBorder="1" applyAlignment="1">
      <alignment horizontal="center" vertical="center" wrapText="1"/>
    </xf>
    <xf numFmtId="0" fontId="11" fillId="6" borderId="8"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6" borderId="12" xfId="1" applyFont="1" applyFill="1" applyBorder="1" applyAlignment="1">
      <alignment horizontal="center" vertical="center" wrapText="1"/>
    </xf>
    <xf numFmtId="0" fontId="11" fillId="6" borderId="16" xfId="1" applyFont="1" applyFill="1" applyBorder="1" applyAlignment="1">
      <alignment horizontal="center" vertical="center" wrapText="1"/>
    </xf>
    <xf numFmtId="0" fontId="11" fillId="6" borderId="17" xfId="1" applyFont="1" applyFill="1" applyBorder="1" applyAlignment="1">
      <alignment horizontal="center" vertical="center" wrapText="1"/>
    </xf>
    <xf numFmtId="0" fontId="12" fillId="4" borderId="21" xfId="1" applyFont="1" applyFill="1" applyBorder="1" applyAlignment="1">
      <alignment horizontal="center" vertical="center" wrapText="1"/>
    </xf>
    <xf numFmtId="0" fontId="12" fillId="4" borderId="22" xfId="1" applyFont="1" applyFill="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7" xfId="1" applyFont="1" applyBorder="1" applyAlignment="1">
      <alignment horizontal="center" vertical="center" wrapText="1"/>
    </xf>
    <xf numFmtId="0" fontId="11" fillId="0" borderId="18"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9" borderId="18" xfId="1" applyFont="1" applyFill="1" applyBorder="1" applyAlignment="1">
      <alignment horizontal="center" vertical="center" wrapText="1"/>
    </xf>
    <xf numFmtId="0" fontId="11" fillId="9" borderId="19"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13" fillId="8" borderId="20" xfId="1" applyFont="1" applyFill="1" applyBorder="1" applyAlignment="1">
      <alignment horizontal="center"/>
    </xf>
    <xf numFmtId="0" fontId="11" fillId="7" borderId="18" xfId="1" applyFont="1" applyFill="1" applyBorder="1" applyAlignment="1">
      <alignment horizontal="center" vertical="center" wrapText="1"/>
    </xf>
    <xf numFmtId="0" fontId="11" fillId="7" borderId="19" xfId="1"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5" xfId="1" applyFont="1" applyFill="1" applyBorder="1" applyAlignment="1">
      <alignment horizontal="center" vertical="center" wrapText="1"/>
    </xf>
  </cellXfs>
  <cellStyles count="4">
    <cellStyle name="Moneda" xfId="3" builtinId="4"/>
    <cellStyle name="Normal" xfId="0" builtinId="0"/>
    <cellStyle name="Normal 4" xfId="1" xr:uid="{00000000-0005-0000-0000-000001000000}"/>
    <cellStyle name="Percent 2" xfId="2" xr:uid="{00000000-0005-0000-0000-000002000000}"/>
  </cellStyles>
  <dxfs count="0"/>
  <tableStyles count="0" defaultTableStyle="TableStyleMedium2" defaultPivotStyle="PivotStyleLight16"/>
  <colors>
    <mruColors>
      <color rgb="FFC5EDFB"/>
      <color rgb="FFA5E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2F9A-6BC4-4FBF-988B-404154149A6C}">
  <dimension ref="A2:L10"/>
  <sheetViews>
    <sheetView tabSelected="1" topLeftCell="A4" workbookViewId="0">
      <selection activeCell="E9" sqref="E9:L9"/>
    </sheetView>
  </sheetViews>
  <sheetFormatPr baseColWidth="10" defaultColWidth="9.140625" defaultRowHeight="15" x14ac:dyDescent="0.25"/>
  <cols>
    <col min="1" max="1" width="17.85546875" customWidth="1"/>
    <col min="2" max="4" width="10.28515625" customWidth="1"/>
  </cols>
  <sheetData>
    <row r="2" spans="1:12" ht="15" customHeight="1" x14ac:dyDescent="0.25">
      <c r="A2" s="88" t="s">
        <v>106</v>
      </c>
      <c r="B2" s="88"/>
      <c r="C2" s="88"/>
      <c r="D2" s="88"/>
      <c r="E2" s="88"/>
      <c r="F2" s="88"/>
      <c r="G2" s="88"/>
      <c r="H2" s="88"/>
      <c r="I2" s="88"/>
      <c r="J2" s="88"/>
      <c r="K2" s="88"/>
      <c r="L2" s="89"/>
    </row>
    <row r="3" spans="1:12" ht="15.75" customHeight="1" x14ac:dyDescent="0.25">
      <c r="A3" s="88"/>
      <c r="B3" s="88"/>
      <c r="C3" s="88"/>
      <c r="D3" s="88"/>
      <c r="E3" s="88"/>
      <c r="F3" s="88"/>
      <c r="G3" s="88"/>
      <c r="H3" s="88"/>
      <c r="I3" s="88"/>
      <c r="J3" s="88"/>
      <c r="K3" s="88"/>
      <c r="L3" s="89"/>
    </row>
    <row r="5" spans="1:12" ht="27.75" customHeight="1" x14ac:dyDescent="0.25">
      <c r="A5" s="54" t="s">
        <v>94</v>
      </c>
      <c r="B5" s="54"/>
      <c r="C5" s="54"/>
      <c r="D5" s="54"/>
      <c r="E5" s="54"/>
      <c r="F5" s="54"/>
      <c r="G5" s="54"/>
      <c r="H5" s="54"/>
      <c r="I5" s="54"/>
      <c r="J5" s="54"/>
      <c r="K5" s="54"/>
      <c r="L5" s="54"/>
    </row>
    <row r="7" spans="1:12" x14ac:dyDescent="0.25">
      <c r="A7" s="45" t="s">
        <v>102</v>
      </c>
      <c r="B7" s="46" t="s">
        <v>95</v>
      </c>
      <c r="C7" s="46"/>
      <c r="D7" s="46"/>
      <c r="E7" s="46" t="s">
        <v>96</v>
      </c>
      <c r="F7" s="46"/>
      <c r="G7" s="46"/>
      <c r="H7" s="46"/>
      <c r="I7" s="46"/>
      <c r="J7" s="46"/>
      <c r="K7" s="46"/>
      <c r="L7" s="46"/>
    </row>
    <row r="8" spans="1:12" ht="72.75" customHeight="1" x14ac:dyDescent="0.25">
      <c r="A8" s="86" t="s">
        <v>103</v>
      </c>
      <c r="B8" s="46" t="s">
        <v>97</v>
      </c>
      <c r="C8" s="46"/>
      <c r="D8" s="46"/>
      <c r="E8" s="47" t="s">
        <v>100</v>
      </c>
      <c r="F8" s="47"/>
      <c r="G8" s="47"/>
      <c r="H8" s="47"/>
      <c r="I8" s="47"/>
      <c r="J8" s="47"/>
      <c r="K8" s="47"/>
      <c r="L8" s="47"/>
    </row>
    <row r="9" spans="1:12" ht="88.5" customHeight="1" x14ac:dyDescent="0.25">
      <c r="A9" s="87"/>
      <c r="B9" s="46" t="s">
        <v>98</v>
      </c>
      <c r="C9" s="46"/>
      <c r="D9" s="46"/>
      <c r="E9" s="47" t="s">
        <v>101</v>
      </c>
      <c r="F9" s="47"/>
      <c r="G9" s="47"/>
      <c r="H9" s="47"/>
      <c r="I9" s="47"/>
      <c r="J9" s="47"/>
      <c r="K9" s="47"/>
      <c r="L9" s="47"/>
    </row>
    <row r="10" spans="1:12" ht="82.5" customHeight="1" x14ac:dyDescent="0.25">
      <c r="A10" s="45" t="s">
        <v>104</v>
      </c>
      <c r="B10" s="46" t="s">
        <v>99</v>
      </c>
      <c r="C10" s="46"/>
      <c r="D10" s="46"/>
      <c r="E10" s="47" t="s">
        <v>105</v>
      </c>
      <c r="F10" s="47"/>
      <c r="G10" s="47"/>
      <c r="H10" s="47"/>
      <c r="I10" s="47"/>
      <c r="J10" s="47"/>
      <c r="K10" s="47"/>
      <c r="L10" s="47"/>
    </row>
  </sheetData>
  <mergeCells count="11">
    <mergeCell ref="A8:A9"/>
    <mergeCell ref="A2:L3"/>
    <mergeCell ref="A5:L5"/>
    <mergeCell ref="B9:D9"/>
    <mergeCell ref="B10:D10"/>
    <mergeCell ref="E9:L9"/>
    <mergeCell ref="E10:L10"/>
    <mergeCell ref="E7:L7"/>
    <mergeCell ref="B7:D7"/>
    <mergeCell ref="B8:D8"/>
    <mergeCell ref="E8:L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1"/>
  <sheetViews>
    <sheetView topLeftCell="A43" zoomScale="90" zoomScaleNormal="90" workbookViewId="0">
      <selection activeCell="C2" sqref="C2:M3"/>
    </sheetView>
  </sheetViews>
  <sheetFormatPr baseColWidth="10" defaultColWidth="9.140625" defaultRowHeight="14.25" x14ac:dyDescent="0.25"/>
  <cols>
    <col min="1" max="1" width="1.7109375" style="7" customWidth="1"/>
    <col min="2" max="2" width="6.42578125" style="7" customWidth="1"/>
    <col min="3" max="3" width="75.7109375" style="7" customWidth="1"/>
    <col min="4" max="13" width="18.140625" style="7" customWidth="1"/>
    <col min="14" max="14" width="10.28515625" style="7" customWidth="1"/>
    <col min="15" max="16384" width="9.140625" style="7"/>
  </cols>
  <sheetData>
    <row r="1" spans="3:13" ht="15" thickBot="1" x14ac:dyDescent="0.3"/>
    <row r="2" spans="3:13" ht="45.75" customHeight="1" x14ac:dyDescent="0.25">
      <c r="C2" s="48" t="s">
        <v>55</v>
      </c>
      <c r="D2" s="49"/>
      <c r="E2" s="49"/>
      <c r="F2" s="49"/>
      <c r="G2" s="49"/>
      <c r="H2" s="49"/>
      <c r="I2" s="49"/>
      <c r="J2" s="49"/>
      <c r="K2" s="49"/>
      <c r="L2" s="49"/>
      <c r="M2" s="50"/>
    </row>
    <row r="3" spans="3:13" ht="12.95" customHeight="1" thickBot="1" x14ac:dyDescent="0.3">
      <c r="C3" s="51"/>
      <c r="D3" s="52"/>
      <c r="E3" s="52"/>
      <c r="F3" s="52"/>
      <c r="G3" s="52"/>
      <c r="H3" s="52"/>
      <c r="I3" s="52"/>
      <c r="J3" s="52"/>
      <c r="K3" s="52"/>
      <c r="L3" s="52"/>
      <c r="M3" s="53"/>
    </row>
    <row r="4" spans="3:13" ht="15.75" thickBot="1" x14ac:dyDescent="0.3">
      <c r="C4" s="25"/>
      <c r="D4" s="25"/>
      <c r="E4" s="25"/>
      <c r="F4" s="25"/>
      <c r="G4" s="25"/>
      <c r="H4" s="25"/>
      <c r="I4" s="25"/>
      <c r="J4" s="25"/>
      <c r="K4" s="25"/>
      <c r="L4" s="25"/>
      <c r="M4" s="25"/>
    </row>
    <row r="5" spans="3:13" ht="12.6" customHeight="1" thickBot="1" x14ac:dyDescent="0.3">
      <c r="C5" s="55" t="s">
        <v>3</v>
      </c>
      <c r="D5" s="58" t="s">
        <v>0</v>
      </c>
      <c r="E5" s="59"/>
      <c r="F5" s="59"/>
      <c r="G5" s="59"/>
      <c r="H5" s="59"/>
      <c r="I5" s="59"/>
      <c r="J5" s="59"/>
      <c r="K5" s="59"/>
      <c r="L5" s="59"/>
      <c r="M5" s="60"/>
    </row>
    <row r="6" spans="3:13" ht="12.75" customHeight="1" thickBot="1" x14ac:dyDescent="0.3">
      <c r="C6" s="56"/>
      <c r="D6" s="24" t="s">
        <v>4</v>
      </c>
      <c r="E6" s="24" t="s">
        <v>5</v>
      </c>
      <c r="F6" s="24" t="s">
        <v>6</v>
      </c>
      <c r="G6" s="24" t="s">
        <v>7</v>
      </c>
      <c r="H6" s="24" t="s">
        <v>8</v>
      </c>
      <c r="I6" s="24" t="s">
        <v>9</v>
      </c>
      <c r="J6" s="24" t="s">
        <v>10</v>
      </c>
      <c r="K6" s="24" t="s">
        <v>11</v>
      </c>
      <c r="L6" s="24" t="s">
        <v>12</v>
      </c>
      <c r="M6" s="24" t="s">
        <v>13</v>
      </c>
    </row>
    <row r="7" spans="3:13" ht="12.95" customHeight="1" thickBot="1" x14ac:dyDescent="0.3">
      <c r="C7" s="9" t="s">
        <v>1</v>
      </c>
      <c r="D7" s="10"/>
      <c r="E7" s="11"/>
      <c r="F7" s="11"/>
      <c r="G7" s="11"/>
      <c r="H7" s="11"/>
      <c r="I7" s="11"/>
      <c r="J7" s="11"/>
      <c r="K7" s="11"/>
      <c r="L7" s="11"/>
      <c r="M7" s="11"/>
    </row>
    <row r="8" spans="3:13" ht="107.25" customHeight="1" x14ac:dyDescent="0.25">
      <c r="C8" s="12" t="s">
        <v>38</v>
      </c>
      <c r="D8" s="13">
        <v>4</v>
      </c>
      <c r="E8" s="13">
        <v>5</v>
      </c>
      <c r="F8" s="13">
        <v>3</v>
      </c>
      <c r="G8" s="13">
        <v>4</v>
      </c>
      <c r="H8" s="13">
        <v>5</v>
      </c>
      <c r="I8" s="13">
        <v>0</v>
      </c>
      <c r="J8" s="13">
        <v>2</v>
      </c>
      <c r="K8" s="13">
        <v>5</v>
      </c>
      <c r="L8" s="13">
        <v>3</v>
      </c>
      <c r="M8" s="13">
        <v>1</v>
      </c>
    </row>
    <row r="9" spans="3:13" ht="120" x14ac:dyDescent="0.25">
      <c r="C9" s="12" t="s">
        <v>39</v>
      </c>
      <c r="D9" s="13">
        <v>2</v>
      </c>
      <c r="E9" s="13">
        <v>5</v>
      </c>
      <c r="F9" s="13">
        <v>5</v>
      </c>
      <c r="G9" s="13">
        <v>0</v>
      </c>
      <c r="H9" s="13">
        <v>5</v>
      </c>
      <c r="I9" s="13">
        <v>0</v>
      </c>
      <c r="J9" s="13">
        <v>0</v>
      </c>
      <c r="K9" s="13">
        <v>5</v>
      </c>
      <c r="L9" s="13">
        <v>4</v>
      </c>
      <c r="M9" s="13">
        <v>0</v>
      </c>
    </row>
    <row r="10" spans="3:13" ht="135" x14ac:dyDescent="0.25">
      <c r="C10" s="12" t="s">
        <v>40</v>
      </c>
      <c r="D10" s="13">
        <v>5</v>
      </c>
      <c r="E10" s="13">
        <v>5</v>
      </c>
      <c r="F10" s="13">
        <v>5</v>
      </c>
      <c r="G10" s="13">
        <v>0</v>
      </c>
      <c r="H10" s="13">
        <v>5</v>
      </c>
      <c r="I10" s="13">
        <v>0</v>
      </c>
      <c r="J10" s="13">
        <v>0</v>
      </c>
      <c r="K10" s="13">
        <v>5</v>
      </c>
      <c r="L10" s="13">
        <v>0</v>
      </c>
      <c r="M10" s="13">
        <v>0</v>
      </c>
    </row>
    <row r="11" spans="3:13" ht="134.25" x14ac:dyDescent="0.25">
      <c r="C11" s="14" t="s">
        <v>41</v>
      </c>
      <c r="D11" s="13">
        <v>5</v>
      </c>
      <c r="E11" s="13">
        <v>5</v>
      </c>
      <c r="F11" s="13">
        <v>5</v>
      </c>
      <c r="G11" s="13">
        <v>0</v>
      </c>
      <c r="H11" s="13">
        <v>5</v>
      </c>
      <c r="I11" s="13">
        <v>0</v>
      </c>
      <c r="J11" s="13">
        <v>0</v>
      </c>
      <c r="K11" s="13">
        <v>5</v>
      </c>
      <c r="L11" s="13">
        <v>0</v>
      </c>
      <c r="M11" s="13">
        <v>0</v>
      </c>
    </row>
    <row r="12" spans="3:13" ht="15" x14ac:dyDescent="0.25">
      <c r="C12" s="12" t="s">
        <v>2</v>
      </c>
      <c r="D12" s="13">
        <v>0</v>
      </c>
      <c r="E12" s="13">
        <v>0</v>
      </c>
      <c r="F12" s="13">
        <v>5</v>
      </c>
      <c r="G12" s="13">
        <v>0</v>
      </c>
      <c r="H12" s="13">
        <v>0</v>
      </c>
      <c r="I12" s="13">
        <v>0</v>
      </c>
      <c r="J12" s="13">
        <v>0</v>
      </c>
      <c r="K12" s="13">
        <v>4</v>
      </c>
      <c r="L12" s="13">
        <v>0</v>
      </c>
      <c r="M12" s="13">
        <v>0</v>
      </c>
    </row>
    <row r="13" spans="3:13" x14ac:dyDescent="0.25">
      <c r="C13" s="4" t="s">
        <v>14</v>
      </c>
      <c r="D13" s="15">
        <f t="shared" ref="D13:M13" si="0">IF(D12&gt;0,(SUM(D8:D12))/(COUNT(D8:D12)*5),(SUM(D8:D12)/(COUNT(D8:D12)*4)))</f>
        <v>0.8</v>
      </c>
      <c r="E13" s="15">
        <f t="shared" si="0"/>
        <v>1</v>
      </c>
      <c r="F13" s="15">
        <f t="shared" si="0"/>
        <v>0.92</v>
      </c>
      <c r="G13" s="15">
        <f t="shared" si="0"/>
        <v>0.2</v>
      </c>
      <c r="H13" s="15">
        <f t="shared" si="0"/>
        <v>1</v>
      </c>
      <c r="I13" s="15">
        <f t="shared" si="0"/>
        <v>0</v>
      </c>
      <c r="J13" s="15">
        <f t="shared" si="0"/>
        <v>0.1</v>
      </c>
      <c r="K13" s="15">
        <f t="shared" si="0"/>
        <v>0.96</v>
      </c>
      <c r="L13" s="15">
        <f t="shared" si="0"/>
        <v>0.35</v>
      </c>
      <c r="M13" s="15">
        <f t="shared" si="0"/>
        <v>0.05</v>
      </c>
    </row>
    <row r="14" spans="3:13" ht="15.75" thickBot="1" x14ac:dyDescent="0.3">
      <c r="C14" s="16"/>
      <c r="D14" s="17"/>
      <c r="E14" s="17"/>
      <c r="F14" s="17"/>
      <c r="G14" s="17"/>
      <c r="H14" s="17"/>
      <c r="I14" s="17"/>
      <c r="J14" s="17"/>
      <c r="K14" s="17"/>
      <c r="L14" s="17"/>
      <c r="M14" s="17"/>
    </row>
    <row r="15" spans="3:13" ht="15" thickBot="1" x14ac:dyDescent="0.3">
      <c r="C15" s="9" t="s">
        <v>50</v>
      </c>
      <c r="D15" s="18"/>
      <c r="E15" s="18"/>
      <c r="F15" s="18"/>
      <c r="G15" s="18"/>
      <c r="H15" s="18"/>
      <c r="I15" s="18"/>
      <c r="J15" s="18"/>
      <c r="K15" s="18"/>
      <c r="L15" s="18"/>
      <c r="M15" s="19"/>
    </row>
    <row r="16" spans="3:13" ht="120" x14ac:dyDescent="0.25">
      <c r="C16" s="14" t="s">
        <v>51</v>
      </c>
      <c r="D16" s="13">
        <v>5</v>
      </c>
      <c r="E16" s="13">
        <v>2</v>
      </c>
      <c r="F16" s="13">
        <v>4</v>
      </c>
      <c r="G16" s="13">
        <v>1</v>
      </c>
      <c r="H16" s="13">
        <v>5</v>
      </c>
      <c r="I16" s="13">
        <v>5</v>
      </c>
      <c r="J16" s="13">
        <v>2</v>
      </c>
      <c r="K16" s="13">
        <v>5</v>
      </c>
      <c r="L16" s="13">
        <v>4</v>
      </c>
      <c r="M16" s="13">
        <v>3</v>
      </c>
    </row>
    <row r="17" spans="3:13" ht="122.25" customHeight="1" x14ac:dyDescent="0.25">
      <c r="C17" s="14" t="s">
        <v>57</v>
      </c>
      <c r="D17" s="13">
        <v>0</v>
      </c>
      <c r="E17" s="13">
        <v>5</v>
      </c>
      <c r="F17" s="13">
        <v>5</v>
      </c>
      <c r="G17" s="13">
        <v>0</v>
      </c>
      <c r="H17" s="13">
        <v>5</v>
      </c>
      <c r="I17" s="13">
        <v>5</v>
      </c>
      <c r="J17" s="13">
        <v>0</v>
      </c>
      <c r="K17" s="13">
        <v>0</v>
      </c>
      <c r="L17" s="13">
        <v>5</v>
      </c>
      <c r="M17" s="13">
        <v>5</v>
      </c>
    </row>
    <row r="18" spans="3:13" ht="119.25" x14ac:dyDescent="0.25">
      <c r="C18" s="14" t="s">
        <v>42</v>
      </c>
      <c r="D18" s="13">
        <v>5</v>
      </c>
      <c r="E18" s="13">
        <v>5</v>
      </c>
      <c r="F18" s="13">
        <v>0</v>
      </c>
      <c r="G18" s="13">
        <v>0</v>
      </c>
      <c r="H18" s="13">
        <v>5</v>
      </c>
      <c r="I18" s="13">
        <v>5</v>
      </c>
      <c r="J18" s="13">
        <v>5</v>
      </c>
      <c r="K18" s="13">
        <v>0</v>
      </c>
      <c r="L18" s="13">
        <v>0</v>
      </c>
      <c r="M18" s="13">
        <v>5</v>
      </c>
    </row>
    <row r="19" spans="3:13" ht="15" x14ac:dyDescent="0.25">
      <c r="C19" s="14" t="s">
        <v>15</v>
      </c>
      <c r="D19" s="13">
        <v>0</v>
      </c>
      <c r="E19" s="13">
        <v>4</v>
      </c>
      <c r="F19" s="13">
        <v>3</v>
      </c>
      <c r="G19" s="13">
        <v>2</v>
      </c>
      <c r="H19" s="13">
        <v>5</v>
      </c>
      <c r="I19" s="13">
        <v>0</v>
      </c>
      <c r="J19" s="13">
        <v>0</v>
      </c>
      <c r="K19" s="13">
        <v>0</v>
      </c>
      <c r="L19" s="13">
        <v>0</v>
      </c>
      <c r="M19" s="13">
        <v>0</v>
      </c>
    </row>
    <row r="20" spans="3:13" x14ac:dyDescent="0.25">
      <c r="C20" s="4" t="s">
        <v>16</v>
      </c>
      <c r="D20" s="15">
        <f t="shared" ref="D20:M20" si="1">IF(D19&gt;0,(SUM(D16:D19))/(COUNT(D16:D19)*5),(SUM(D16:D18)/(COUNT(D16:D18)*5)))</f>
        <v>0.66666666666666663</v>
      </c>
      <c r="E20" s="15">
        <f t="shared" si="1"/>
        <v>0.8</v>
      </c>
      <c r="F20" s="15">
        <f t="shared" si="1"/>
        <v>0.6</v>
      </c>
      <c r="G20" s="15">
        <f t="shared" si="1"/>
        <v>0.15</v>
      </c>
      <c r="H20" s="15">
        <f t="shared" si="1"/>
        <v>1</v>
      </c>
      <c r="I20" s="15">
        <f t="shared" si="1"/>
        <v>1</v>
      </c>
      <c r="J20" s="15">
        <f t="shared" si="1"/>
        <v>0.46666666666666667</v>
      </c>
      <c r="K20" s="15">
        <f t="shared" si="1"/>
        <v>0.33333333333333331</v>
      </c>
      <c r="L20" s="15">
        <f t="shared" si="1"/>
        <v>0.6</v>
      </c>
      <c r="M20" s="15">
        <f t="shared" si="1"/>
        <v>0.8666666666666667</v>
      </c>
    </row>
    <row r="21" spans="3:13" ht="15.75" thickBot="1" x14ac:dyDescent="0.3">
      <c r="C21" s="5"/>
      <c r="D21" s="20"/>
      <c r="E21" s="20"/>
      <c r="F21" s="20"/>
      <c r="G21" s="20"/>
      <c r="H21" s="20"/>
      <c r="I21" s="20"/>
      <c r="J21" s="20"/>
      <c r="K21" s="20"/>
      <c r="L21" s="20"/>
      <c r="M21" s="20"/>
    </row>
    <row r="22" spans="3:13" ht="12.75" customHeight="1" thickBot="1" x14ac:dyDescent="0.3">
      <c r="C22" s="9" t="s">
        <v>17</v>
      </c>
      <c r="D22" s="21"/>
      <c r="E22" s="21"/>
      <c r="F22" s="21"/>
      <c r="G22" s="21"/>
      <c r="H22" s="21"/>
      <c r="I22" s="21"/>
      <c r="J22" s="21"/>
      <c r="K22" s="21"/>
      <c r="L22" s="21"/>
      <c r="M22" s="21"/>
    </row>
    <row r="23" spans="3:13" ht="122.25" customHeight="1" x14ac:dyDescent="0.25">
      <c r="C23" s="14" t="s">
        <v>43</v>
      </c>
      <c r="D23" s="13">
        <v>2</v>
      </c>
      <c r="E23" s="13">
        <v>5</v>
      </c>
      <c r="F23" s="13">
        <v>0</v>
      </c>
      <c r="G23" s="13">
        <v>0</v>
      </c>
      <c r="H23" s="13">
        <v>0</v>
      </c>
      <c r="I23" s="13">
        <v>5</v>
      </c>
      <c r="J23" s="13">
        <v>0</v>
      </c>
      <c r="K23" s="13">
        <v>5</v>
      </c>
      <c r="L23" s="13">
        <v>0</v>
      </c>
      <c r="M23" s="13">
        <v>2</v>
      </c>
    </row>
    <row r="24" spans="3:13" ht="102.75" customHeight="1" x14ac:dyDescent="0.25">
      <c r="C24" s="14" t="s">
        <v>52</v>
      </c>
      <c r="D24" s="13">
        <v>0</v>
      </c>
      <c r="E24" s="13">
        <v>5</v>
      </c>
      <c r="F24" s="13">
        <v>0</v>
      </c>
      <c r="G24" s="13">
        <v>2</v>
      </c>
      <c r="H24" s="13">
        <v>0</v>
      </c>
      <c r="I24" s="13">
        <v>5</v>
      </c>
      <c r="J24" s="13">
        <v>0</v>
      </c>
      <c r="K24" s="13">
        <v>5</v>
      </c>
      <c r="L24" s="13">
        <v>0</v>
      </c>
      <c r="M24" s="13">
        <v>2</v>
      </c>
    </row>
    <row r="25" spans="3:13" ht="119.25" x14ac:dyDescent="0.25">
      <c r="C25" s="14" t="s">
        <v>53</v>
      </c>
      <c r="D25" s="13">
        <v>2</v>
      </c>
      <c r="E25" s="13">
        <v>5</v>
      </c>
      <c r="F25" s="13">
        <v>0</v>
      </c>
      <c r="G25" s="13">
        <v>0</v>
      </c>
      <c r="H25" s="13">
        <v>0</v>
      </c>
      <c r="I25" s="13">
        <v>5</v>
      </c>
      <c r="J25" s="13">
        <v>0</v>
      </c>
      <c r="K25" s="13">
        <v>5</v>
      </c>
      <c r="L25" s="13">
        <v>0</v>
      </c>
      <c r="M25" s="13">
        <v>2</v>
      </c>
    </row>
    <row r="26" spans="3:13" ht="122.25" customHeight="1" x14ac:dyDescent="0.25">
      <c r="C26" s="14" t="s">
        <v>54</v>
      </c>
      <c r="D26" s="13">
        <v>3</v>
      </c>
      <c r="E26" s="13">
        <v>5</v>
      </c>
      <c r="F26" s="13">
        <v>0</v>
      </c>
      <c r="G26" s="13">
        <v>0</v>
      </c>
      <c r="H26" s="13">
        <v>0</v>
      </c>
      <c r="I26" s="13">
        <v>5</v>
      </c>
      <c r="J26" s="13">
        <v>0</v>
      </c>
      <c r="K26" s="13">
        <v>5</v>
      </c>
      <c r="L26" s="13">
        <v>0</v>
      </c>
      <c r="M26" s="13">
        <v>2</v>
      </c>
    </row>
    <row r="27" spans="3:13" ht="15" x14ac:dyDescent="0.25">
      <c r="C27" s="14" t="s">
        <v>18</v>
      </c>
      <c r="D27" s="13">
        <v>0</v>
      </c>
      <c r="E27" s="13">
        <v>5</v>
      </c>
      <c r="F27" s="13">
        <v>0</v>
      </c>
      <c r="G27" s="13">
        <v>0</v>
      </c>
      <c r="H27" s="13">
        <v>0</v>
      </c>
      <c r="I27" s="13">
        <v>0</v>
      </c>
      <c r="J27" s="13">
        <v>0</v>
      </c>
      <c r="K27" s="13">
        <v>0</v>
      </c>
      <c r="L27" s="13">
        <v>0</v>
      </c>
      <c r="M27" s="13">
        <v>0</v>
      </c>
    </row>
    <row r="28" spans="3:13" x14ac:dyDescent="0.25">
      <c r="C28" s="4" t="s">
        <v>19</v>
      </c>
      <c r="D28" s="15">
        <f t="shared" ref="D28:M28" si="2">IF(D27&gt;0,(SUM(D23:D27))/(COUNT(D23:D27)*5),(SUM(D23:D27)/(COUNT(D23:D27)*4)))</f>
        <v>0.35</v>
      </c>
      <c r="E28" s="15">
        <f t="shared" si="2"/>
        <v>1</v>
      </c>
      <c r="F28" s="15">
        <f t="shared" si="2"/>
        <v>0</v>
      </c>
      <c r="G28" s="15">
        <f t="shared" si="2"/>
        <v>0.1</v>
      </c>
      <c r="H28" s="15">
        <f t="shared" si="2"/>
        <v>0</v>
      </c>
      <c r="I28" s="15">
        <f t="shared" si="2"/>
        <v>1</v>
      </c>
      <c r="J28" s="15">
        <f t="shared" si="2"/>
        <v>0</v>
      </c>
      <c r="K28" s="15">
        <f t="shared" si="2"/>
        <v>1</v>
      </c>
      <c r="L28" s="15">
        <f t="shared" si="2"/>
        <v>0</v>
      </c>
      <c r="M28" s="15">
        <f t="shared" si="2"/>
        <v>0.4</v>
      </c>
    </row>
    <row r="29" spans="3:13" ht="15.75" thickBot="1" x14ac:dyDescent="0.3">
      <c r="C29" s="8"/>
      <c r="D29" s="20"/>
      <c r="E29" s="20"/>
      <c r="F29" s="20"/>
      <c r="G29" s="20"/>
      <c r="H29" s="20"/>
      <c r="I29" s="20"/>
      <c r="J29" s="20"/>
      <c r="K29" s="20"/>
      <c r="L29" s="20"/>
      <c r="M29" s="20"/>
    </row>
    <row r="30" spans="3:13" ht="12.75" customHeight="1" thickBot="1" x14ac:dyDescent="0.3">
      <c r="C30" s="9" t="s">
        <v>20</v>
      </c>
      <c r="D30" s="21"/>
      <c r="E30" s="21"/>
      <c r="F30" s="21"/>
      <c r="G30" s="21"/>
      <c r="H30" s="21"/>
      <c r="I30" s="21"/>
      <c r="J30" s="21"/>
      <c r="K30" s="21"/>
      <c r="L30" s="21"/>
      <c r="M30" s="21"/>
    </row>
    <row r="31" spans="3:13" ht="134.25" x14ac:dyDescent="0.25">
      <c r="C31" s="14" t="s">
        <v>58</v>
      </c>
      <c r="D31" s="13">
        <v>5</v>
      </c>
      <c r="E31" s="13">
        <v>0</v>
      </c>
      <c r="F31" s="13">
        <v>0</v>
      </c>
      <c r="G31" s="13">
        <v>0</v>
      </c>
      <c r="H31" s="13">
        <v>0</v>
      </c>
      <c r="I31" s="13">
        <v>0</v>
      </c>
      <c r="J31" s="13">
        <v>0</v>
      </c>
      <c r="K31" s="13">
        <v>5</v>
      </c>
      <c r="L31" s="13">
        <v>0</v>
      </c>
      <c r="M31" s="13">
        <v>0</v>
      </c>
    </row>
    <row r="32" spans="3:13" ht="120" x14ac:dyDescent="0.25">
      <c r="C32" s="14" t="s">
        <v>44</v>
      </c>
      <c r="D32" s="13">
        <v>5</v>
      </c>
      <c r="E32" s="13">
        <v>0</v>
      </c>
      <c r="F32" s="13">
        <v>0</v>
      </c>
      <c r="G32" s="13">
        <v>0</v>
      </c>
      <c r="H32" s="13">
        <v>0</v>
      </c>
      <c r="I32" s="13">
        <v>0</v>
      </c>
      <c r="J32" s="13">
        <v>0</v>
      </c>
      <c r="K32" s="13">
        <v>5</v>
      </c>
      <c r="L32" s="13">
        <v>0</v>
      </c>
      <c r="M32" s="13">
        <v>0</v>
      </c>
    </row>
    <row r="33" spans="2:13" ht="150.75" customHeight="1" x14ac:dyDescent="0.25">
      <c r="C33" s="14" t="s">
        <v>60</v>
      </c>
      <c r="D33" s="13">
        <v>5</v>
      </c>
      <c r="E33" s="13">
        <v>5</v>
      </c>
      <c r="F33" s="13">
        <v>4</v>
      </c>
      <c r="G33" s="13">
        <v>3</v>
      </c>
      <c r="H33" s="13">
        <v>1</v>
      </c>
      <c r="I33" s="13">
        <v>2</v>
      </c>
      <c r="J33" s="13">
        <v>3</v>
      </c>
      <c r="K33" s="13">
        <v>5</v>
      </c>
      <c r="L33" s="13">
        <v>1</v>
      </c>
      <c r="M33" s="13">
        <v>0</v>
      </c>
    </row>
    <row r="34" spans="2:13" ht="150" customHeight="1" x14ac:dyDescent="0.25">
      <c r="C34" s="14" t="s">
        <v>45</v>
      </c>
      <c r="D34" s="13">
        <v>5</v>
      </c>
      <c r="E34" s="13">
        <v>0</v>
      </c>
      <c r="F34" s="13">
        <v>0</v>
      </c>
      <c r="G34" s="13">
        <v>0</v>
      </c>
      <c r="H34" s="13">
        <v>5</v>
      </c>
      <c r="I34" s="13">
        <v>5</v>
      </c>
      <c r="J34" s="13">
        <v>0</v>
      </c>
      <c r="K34" s="13">
        <v>5</v>
      </c>
      <c r="L34" s="13">
        <v>0</v>
      </c>
      <c r="M34" s="13">
        <v>0</v>
      </c>
    </row>
    <row r="35" spans="2:13" ht="15" x14ac:dyDescent="0.25">
      <c r="C35" s="14" t="s">
        <v>21</v>
      </c>
      <c r="D35" s="13">
        <v>0</v>
      </c>
      <c r="E35" s="13">
        <v>0</v>
      </c>
      <c r="F35" s="13">
        <v>0</v>
      </c>
      <c r="G35" s="13">
        <v>0</v>
      </c>
      <c r="H35" s="13">
        <v>0</v>
      </c>
      <c r="I35" s="13">
        <v>0</v>
      </c>
      <c r="J35" s="13">
        <v>0</v>
      </c>
      <c r="K35" s="13">
        <v>0</v>
      </c>
      <c r="L35" s="13">
        <v>0</v>
      </c>
      <c r="M35" s="13">
        <v>0</v>
      </c>
    </row>
    <row r="36" spans="2:13" x14ac:dyDescent="0.25">
      <c r="C36" s="4" t="s">
        <v>22</v>
      </c>
      <c r="D36" s="15">
        <f t="shared" ref="D36:M36" si="3">IF(D35&gt;0,(SUM(D31:D35))/(COUNT(D31:D35)*5),(SUM(D31:D35)/(COUNT(D31:D35)*4)))</f>
        <v>1</v>
      </c>
      <c r="E36" s="15">
        <f t="shared" si="3"/>
        <v>0.25</v>
      </c>
      <c r="F36" s="15">
        <f t="shared" si="3"/>
        <v>0.2</v>
      </c>
      <c r="G36" s="15">
        <f t="shared" si="3"/>
        <v>0.15</v>
      </c>
      <c r="H36" s="15">
        <f t="shared" si="3"/>
        <v>0.3</v>
      </c>
      <c r="I36" s="15">
        <f t="shared" si="3"/>
        <v>0.35</v>
      </c>
      <c r="J36" s="15">
        <f t="shared" si="3"/>
        <v>0.15</v>
      </c>
      <c r="K36" s="15">
        <f t="shared" si="3"/>
        <v>1</v>
      </c>
      <c r="L36" s="15">
        <f t="shared" si="3"/>
        <v>0.05</v>
      </c>
      <c r="M36" s="15">
        <f t="shared" si="3"/>
        <v>0</v>
      </c>
    </row>
    <row r="37" spans="2:13" ht="15" thickBot="1" x14ac:dyDescent="0.3">
      <c r="D37" s="22"/>
      <c r="E37" s="22"/>
      <c r="F37" s="22"/>
      <c r="G37" s="22"/>
      <c r="H37" s="22"/>
      <c r="I37" s="22"/>
      <c r="J37" s="22"/>
      <c r="K37" s="22"/>
      <c r="L37" s="22"/>
      <c r="M37" s="22"/>
    </row>
    <row r="38" spans="2:13" ht="12.75" customHeight="1" thickBot="1" x14ac:dyDescent="0.3">
      <c r="C38" s="9" t="s">
        <v>37</v>
      </c>
      <c r="D38" s="21"/>
      <c r="E38" s="21"/>
      <c r="F38" s="21"/>
      <c r="G38" s="21"/>
      <c r="H38" s="21"/>
      <c r="I38" s="21"/>
      <c r="J38" s="21"/>
      <c r="K38" s="21"/>
      <c r="L38" s="21"/>
      <c r="M38" s="21"/>
    </row>
    <row r="39" spans="2:13" ht="105" x14ac:dyDescent="0.25">
      <c r="C39" s="14" t="s">
        <v>46</v>
      </c>
      <c r="D39" s="13">
        <v>5</v>
      </c>
      <c r="E39" s="13">
        <v>5</v>
      </c>
      <c r="F39" s="13">
        <v>2</v>
      </c>
      <c r="G39" s="13">
        <v>0</v>
      </c>
      <c r="H39" s="13">
        <v>2</v>
      </c>
      <c r="I39" s="13">
        <v>0</v>
      </c>
      <c r="J39" s="13">
        <v>0</v>
      </c>
      <c r="K39" s="13">
        <v>5</v>
      </c>
      <c r="L39" s="13">
        <v>0</v>
      </c>
      <c r="M39" s="13">
        <v>2</v>
      </c>
    </row>
    <row r="40" spans="2:13" ht="105" x14ac:dyDescent="0.25">
      <c r="C40" s="14" t="s">
        <v>47</v>
      </c>
      <c r="D40" s="13">
        <v>5</v>
      </c>
      <c r="E40" s="13">
        <v>5</v>
      </c>
      <c r="F40" s="13">
        <v>2</v>
      </c>
      <c r="G40" s="13">
        <v>0</v>
      </c>
      <c r="H40" s="13">
        <v>0</v>
      </c>
      <c r="I40" s="13">
        <v>2</v>
      </c>
      <c r="J40" s="13">
        <v>0</v>
      </c>
      <c r="K40" s="13">
        <v>5</v>
      </c>
      <c r="L40" s="13">
        <v>0</v>
      </c>
      <c r="M40" s="13">
        <v>0</v>
      </c>
    </row>
    <row r="41" spans="2:13" ht="105" x14ac:dyDescent="0.25">
      <c r="C41" s="14" t="s">
        <v>48</v>
      </c>
      <c r="D41" s="13">
        <v>5</v>
      </c>
      <c r="E41" s="13">
        <v>5</v>
      </c>
      <c r="F41" s="13">
        <v>0</v>
      </c>
      <c r="G41" s="13">
        <v>2</v>
      </c>
      <c r="H41" s="13">
        <v>0</v>
      </c>
      <c r="I41" s="13">
        <v>0</v>
      </c>
      <c r="J41" s="13">
        <v>5</v>
      </c>
      <c r="K41" s="13">
        <v>2</v>
      </c>
      <c r="L41" s="13">
        <v>0</v>
      </c>
      <c r="M41" s="13">
        <v>0</v>
      </c>
    </row>
    <row r="42" spans="2:13" ht="105" x14ac:dyDescent="0.25">
      <c r="C42" s="14" t="s">
        <v>49</v>
      </c>
      <c r="D42" s="13">
        <v>5</v>
      </c>
      <c r="E42" s="13">
        <v>5</v>
      </c>
      <c r="F42" s="13">
        <v>0</v>
      </c>
      <c r="G42" s="13">
        <v>0</v>
      </c>
      <c r="H42" s="13">
        <v>0</v>
      </c>
      <c r="I42" s="13">
        <v>0</v>
      </c>
      <c r="J42" s="13">
        <v>0</v>
      </c>
      <c r="K42" s="13">
        <v>5</v>
      </c>
      <c r="L42" s="13">
        <v>0</v>
      </c>
      <c r="M42" s="13">
        <v>0</v>
      </c>
    </row>
    <row r="43" spans="2:13" ht="15" x14ac:dyDescent="0.25">
      <c r="C43" s="14" t="s">
        <v>24</v>
      </c>
      <c r="D43" s="13">
        <v>0</v>
      </c>
      <c r="E43" s="13">
        <v>5</v>
      </c>
      <c r="F43" s="13">
        <v>0</v>
      </c>
      <c r="G43" s="13">
        <v>0</v>
      </c>
      <c r="H43" s="13">
        <v>0</v>
      </c>
      <c r="I43" s="13">
        <v>0</v>
      </c>
      <c r="J43" s="13">
        <v>0</v>
      </c>
      <c r="K43" s="13">
        <v>0</v>
      </c>
      <c r="L43" s="13">
        <v>0</v>
      </c>
      <c r="M43" s="13">
        <v>0</v>
      </c>
    </row>
    <row r="44" spans="2:13" x14ac:dyDescent="0.25">
      <c r="C44" s="4" t="s">
        <v>25</v>
      </c>
      <c r="D44" s="15">
        <f t="shared" ref="D44:M44" si="4">IF(D43&gt;0,(SUM(D39:D43))/(COUNT(D39:D43)*5),(SUM(D39:D43)/(COUNT(D39:D43)*4)))</f>
        <v>1</v>
      </c>
      <c r="E44" s="15">
        <f t="shared" si="4"/>
        <v>1</v>
      </c>
      <c r="F44" s="15">
        <f t="shared" si="4"/>
        <v>0.2</v>
      </c>
      <c r="G44" s="15">
        <f t="shared" si="4"/>
        <v>0.1</v>
      </c>
      <c r="H44" s="15">
        <f t="shared" si="4"/>
        <v>0.1</v>
      </c>
      <c r="I44" s="15">
        <f t="shared" si="4"/>
        <v>0.1</v>
      </c>
      <c r="J44" s="15">
        <f t="shared" si="4"/>
        <v>0.25</v>
      </c>
      <c r="K44" s="15">
        <f t="shared" si="4"/>
        <v>0.85</v>
      </c>
      <c r="L44" s="15">
        <f t="shared" si="4"/>
        <v>0</v>
      </c>
      <c r="M44" s="15">
        <f t="shared" si="4"/>
        <v>0.1</v>
      </c>
    </row>
    <row r="45" spans="2:13" x14ac:dyDescent="0.25">
      <c r="D45" s="22"/>
      <c r="E45" s="22"/>
      <c r="F45" s="22"/>
      <c r="G45" s="22"/>
      <c r="H45" s="22"/>
      <c r="I45" s="22"/>
      <c r="J45" s="22"/>
      <c r="K45" s="22"/>
      <c r="L45" s="22"/>
      <c r="M45" s="22"/>
    </row>
    <row r="46" spans="2:13" x14ac:dyDescent="0.25">
      <c r="D46" s="22"/>
      <c r="E46" s="22"/>
      <c r="F46" s="22"/>
      <c r="G46" s="22"/>
      <c r="H46" s="22"/>
      <c r="I46" s="22"/>
      <c r="J46" s="22"/>
      <c r="K46" s="22"/>
      <c r="L46" s="22"/>
      <c r="M46" s="22"/>
    </row>
    <row r="47" spans="2:13" ht="45" x14ac:dyDescent="0.25">
      <c r="B47" s="6" t="s">
        <v>26</v>
      </c>
      <c r="C47" s="23" t="s">
        <v>27</v>
      </c>
      <c r="E47" s="22"/>
      <c r="F47" s="22"/>
      <c r="G47" s="22"/>
      <c r="H47" s="22"/>
      <c r="I47" s="22"/>
      <c r="J47" s="22"/>
      <c r="K47" s="22"/>
      <c r="L47" s="22"/>
      <c r="M47" s="22"/>
    </row>
    <row r="48" spans="2:13" ht="15" x14ac:dyDescent="0.25">
      <c r="B48" s="8"/>
      <c r="C48" s="8" t="s">
        <v>28</v>
      </c>
      <c r="D48" s="22"/>
      <c r="E48" s="22"/>
      <c r="F48" s="22"/>
      <c r="G48" s="22"/>
      <c r="H48" s="22"/>
      <c r="I48" s="22"/>
      <c r="J48" s="22"/>
      <c r="K48" s="22"/>
      <c r="L48" s="22"/>
      <c r="M48" s="22"/>
    </row>
    <row r="49" spans="2:13" ht="30" x14ac:dyDescent="0.25">
      <c r="B49" s="8"/>
      <c r="C49" s="23" t="s">
        <v>29</v>
      </c>
      <c r="D49" s="22"/>
      <c r="E49" s="22"/>
      <c r="F49" s="22"/>
      <c r="G49" s="22"/>
      <c r="H49" s="22"/>
      <c r="I49" s="22"/>
      <c r="J49" s="22"/>
      <c r="K49" s="22"/>
      <c r="L49" s="22"/>
      <c r="M49" s="22"/>
    </row>
    <row r="50" spans="2:13" ht="14.45" customHeight="1" x14ac:dyDescent="0.25">
      <c r="B50" s="8"/>
      <c r="C50" s="57" t="s">
        <v>30</v>
      </c>
      <c r="D50" s="22"/>
      <c r="E50" s="22"/>
      <c r="F50" s="22"/>
      <c r="G50" s="22"/>
      <c r="H50" s="22"/>
      <c r="I50" s="22"/>
      <c r="J50" s="22"/>
      <c r="K50" s="22"/>
      <c r="L50" s="22"/>
      <c r="M50" s="22"/>
    </row>
    <row r="51" spans="2:13" ht="15" x14ac:dyDescent="0.25">
      <c r="B51" s="8"/>
      <c r="C51" s="57"/>
      <c r="D51" s="22"/>
      <c r="E51" s="22"/>
      <c r="F51" s="22"/>
      <c r="G51" s="22"/>
      <c r="H51" s="22"/>
      <c r="I51" s="22"/>
      <c r="J51" s="22"/>
      <c r="K51" s="22"/>
      <c r="L51" s="22"/>
      <c r="M51" s="22"/>
    </row>
  </sheetData>
  <mergeCells count="4">
    <mergeCell ref="C5:C6"/>
    <mergeCell ref="C2:M3"/>
    <mergeCell ref="C50:C51"/>
    <mergeCell ref="D5:M5"/>
  </mergeCells>
  <dataValidations count="2">
    <dataValidation type="whole" showErrorMessage="1" errorTitle="Value Score" error="The value score must be in the range 0 - 5." sqref="D23:M27 D39:M43 D31:M35" xr:uid="{00000000-0002-0000-0000-000000000000}">
      <formula1>0</formula1>
      <formula2>5</formula2>
    </dataValidation>
    <dataValidation type="whole" showInputMessage="1" showErrorMessage="1" errorTitle="Value Score" error="The value score must be in the range 0 - 5." sqref="D16:M19 D8:M12" xr:uid="{00000000-0002-0000-0000-000001000000}">
      <formula1>0</formula1>
      <formula2>5</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T18"/>
  <sheetViews>
    <sheetView topLeftCell="D1" zoomScale="90" zoomScaleNormal="90" workbookViewId="0">
      <selection activeCell="K7" sqref="K7:L7"/>
    </sheetView>
  </sheetViews>
  <sheetFormatPr baseColWidth="10" defaultColWidth="9.140625" defaultRowHeight="12.75" x14ac:dyDescent="0.2"/>
  <cols>
    <col min="1" max="1" width="1.7109375" style="1" customWidth="1"/>
    <col min="2" max="2" width="16.140625" style="1" customWidth="1"/>
    <col min="3" max="3" width="17.5703125" style="1" customWidth="1"/>
    <col min="4" max="4" width="14.85546875" style="1" bestFit="1" customWidth="1"/>
    <col min="5" max="5" width="15.85546875" style="1" bestFit="1" customWidth="1"/>
    <col min="6" max="6" width="16.28515625" style="1" bestFit="1" customWidth="1"/>
    <col min="7" max="7" width="20.28515625" style="1" bestFit="1" customWidth="1"/>
    <col min="8" max="8" width="18" style="1" bestFit="1" customWidth="1"/>
    <col min="9" max="9" width="16.42578125" style="1" customWidth="1"/>
    <col min="10" max="10" width="2" style="1" customWidth="1"/>
    <col min="11" max="11" width="8.28515625" style="1" customWidth="1"/>
    <col min="12" max="12" width="6.85546875" style="1" customWidth="1"/>
    <col min="13" max="13" width="3.28515625" style="1" customWidth="1"/>
    <col min="14" max="14" width="17.85546875" style="1" customWidth="1"/>
    <col min="15" max="15" width="3.7109375" style="1" customWidth="1"/>
    <col min="16" max="16" width="18.5703125" style="1" customWidth="1"/>
    <col min="17" max="17" width="3.140625" style="1" customWidth="1"/>
    <col min="18" max="18" width="16.42578125" style="1" customWidth="1"/>
    <col min="19" max="19" width="6.5703125" style="1" customWidth="1"/>
    <col min="20" max="20" width="13.28515625" style="1" customWidth="1"/>
    <col min="21" max="21" width="13.5703125" style="1" customWidth="1"/>
    <col min="22" max="22" width="3" style="1" customWidth="1"/>
    <col min="23" max="23" width="9.140625" style="1" customWidth="1"/>
    <col min="24" max="16384" width="9.140625" style="1"/>
  </cols>
  <sheetData>
    <row r="1" spans="1:19 15698:15698" ht="13.5" thickBot="1" x14ac:dyDescent="0.25">
      <c r="A1" s="32"/>
      <c r="B1" s="32"/>
      <c r="C1" s="32"/>
      <c r="D1" s="32"/>
      <c r="E1" s="32"/>
      <c r="F1" s="32"/>
      <c r="G1" s="32"/>
      <c r="H1" s="32"/>
      <c r="I1" s="32"/>
      <c r="J1" s="32"/>
      <c r="K1" s="32"/>
      <c r="L1" s="32"/>
      <c r="M1" s="32"/>
      <c r="N1" s="32"/>
      <c r="O1" s="32"/>
      <c r="P1" s="32"/>
      <c r="Q1" s="32"/>
      <c r="R1" s="32"/>
      <c r="S1" s="32"/>
    </row>
    <row r="2" spans="1:19 15698:15698" ht="59.1" customHeight="1" thickBot="1" x14ac:dyDescent="0.25">
      <c r="A2" s="32"/>
      <c r="B2" s="80" t="s">
        <v>36</v>
      </c>
      <c r="C2" s="81"/>
      <c r="D2" s="81"/>
      <c r="E2" s="81"/>
      <c r="F2" s="81"/>
      <c r="G2" s="81"/>
      <c r="H2" s="81"/>
      <c r="I2" s="81"/>
      <c r="J2" s="81"/>
      <c r="K2" s="81"/>
      <c r="L2" s="81"/>
      <c r="M2" s="81"/>
      <c r="N2" s="81"/>
      <c r="O2" s="81"/>
      <c r="P2" s="81"/>
      <c r="Q2" s="81"/>
      <c r="R2" s="82"/>
      <c r="S2" s="32"/>
      <c r="WET2" s="2"/>
    </row>
    <row r="3" spans="1:19 15698:15698" ht="18" customHeight="1" thickBot="1" x14ac:dyDescent="0.25">
      <c r="A3" s="32"/>
      <c r="B3" s="31"/>
      <c r="C3" s="31"/>
      <c r="D3" s="31"/>
      <c r="E3" s="31"/>
      <c r="F3" s="31"/>
      <c r="G3" s="31"/>
      <c r="H3" s="31"/>
      <c r="I3" s="31"/>
      <c r="J3" s="31"/>
      <c r="K3" s="31"/>
      <c r="L3" s="31"/>
      <c r="M3" s="32"/>
      <c r="N3" s="32"/>
      <c r="O3" s="32"/>
      <c r="P3" s="32"/>
      <c r="Q3" s="32"/>
      <c r="R3" s="32"/>
      <c r="S3" s="32"/>
      <c r="WET3" s="2"/>
    </row>
    <row r="4" spans="1:19 15698:15698" ht="75" customHeight="1" x14ac:dyDescent="0.3">
      <c r="A4" s="32"/>
      <c r="B4" s="63" t="s">
        <v>31</v>
      </c>
      <c r="C4" s="64"/>
      <c r="D4" s="69" t="s">
        <v>1</v>
      </c>
      <c r="E4" s="69" t="s">
        <v>32</v>
      </c>
      <c r="F4" s="69" t="s">
        <v>17</v>
      </c>
      <c r="G4" s="69" t="s">
        <v>33</v>
      </c>
      <c r="H4" s="69" t="s">
        <v>23</v>
      </c>
      <c r="I4" s="71" t="s">
        <v>34</v>
      </c>
      <c r="J4" s="34"/>
      <c r="K4" s="63" t="s">
        <v>56</v>
      </c>
      <c r="L4" s="64"/>
      <c r="M4" s="35"/>
      <c r="N4" s="84" t="s">
        <v>61</v>
      </c>
      <c r="O4" s="35"/>
      <c r="P4" s="76" t="s">
        <v>62</v>
      </c>
      <c r="Q4" s="35"/>
      <c r="R4" s="78" t="s">
        <v>66</v>
      </c>
      <c r="S4" s="32"/>
    </row>
    <row r="5" spans="1:19 15698:15698" ht="14.45" customHeight="1" thickBot="1" x14ac:dyDescent="0.35">
      <c r="A5" s="32"/>
      <c r="B5" s="65"/>
      <c r="C5" s="66"/>
      <c r="D5" s="70"/>
      <c r="E5" s="70"/>
      <c r="F5" s="70"/>
      <c r="G5" s="70"/>
      <c r="H5" s="70"/>
      <c r="I5" s="72"/>
      <c r="J5" s="34"/>
      <c r="K5" s="65"/>
      <c r="L5" s="66"/>
      <c r="M5" s="35"/>
      <c r="N5" s="85"/>
      <c r="O5" s="35"/>
      <c r="P5" s="77"/>
      <c r="Q5" s="35"/>
      <c r="R5" s="79"/>
      <c r="S5" s="32"/>
    </row>
    <row r="6" spans="1:19 15698:15698" ht="22.35" customHeight="1" thickBot="1" x14ac:dyDescent="0.35">
      <c r="A6" s="32"/>
      <c r="B6" s="67" t="s">
        <v>35</v>
      </c>
      <c r="C6" s="68"/>
      <c r="D6" s="26">
        <v>0.3</v>
      </c>
      <c r="E6" s="26">
        <v>0.3</v>
      </c>
      <c r="F6" s="26">
        <v>0.1</v>
      </c>
      <c r="G6" s="26">
        <v>0.1</v>
      </c>
      <c r="H6" s="26">
        <v>0.2</v>
      </c>
      <c r="I6" s="27">
        <f>SUM(D6:H6)</f>
        <v>1</v>
      </c>
      <c r="J6" s="34"/>
      <c r="K6" s="83"/>
      <c r="L6" s="83"/>
      <c r="M6" s="35"/>
      <c r="N6" s="35"/>
      <c r="O6" s="35"/>
      <c r="P6" s="35"/>
      <c r="Q6" s="35"/>
      <c r="R6" s="35"/>
      <c r="S6" s="32"/>
    </row>
    <row r="7" spans="1:19 15698:15698" ht="24" customHeight="1" thickBot="1" x14ac:dyDescent="0.35">
      <c r="A7" s="32"/>
      <c r="B7" s="61" t="s">
        <v>59</v>
      </c>
      <c r="C7" s="28" t="s">
        <v>4</v>
      </c>
      <c r="D7" s="29">
        <f>$D6*' Modelo 1 -Evaluacion Criterios'!D13</f>
        <v>0.24</v>
      </c>
      <c r="E7" s="29">
        <f>$E6*' Modelo 1 -Evaluacion Criterios'!D20</f>
        <v>0.19999999999999998</v>
      </c>
      <c r="F7" s="29">
        <f>$F6*' Modelo 1 -Evaluacion Criterios'!D28</f>
        <v>3.4999999999999996E-2</v>
      </c>
      <c r="G7" s="29">
        <f>$G6*' Modelo 1 -Evaluacion Criterios'!D36</f>
        <v>0.1</v>
      </c>
      <c r="H7" s="29">
        <f>$H6*' Modelo 1 -Evaluacion Criterios'!D44</f>
        <v>0.2</v>
      </c>
      <c r="I7" s="27">
        <f>SUM(D7:H7)</f>
        <v>0.77499999999999991</v>
      </c>
      <c r="J7" s="34"/>
      <c r="K7" s="67">
        <f>RANK(I7,$I$7:$I$16)</f>
        <v>2</v>
      </c>
      <c r="L7" s="68"/>
      <c r="M7" s="35"/>
      <c r="N7" s="30">
        <v>500000</v>
      </c>
      <c r="O7" s="35"/>
      <c r="P7" s="27" t="s">
        <v>63</v>
      </c>
      <c r="Q7" s="35"/>
      <c r="R7" s="36">
        <v>10</v>
      </c>
      <c r="S7" s="32"/>
    </row>
    <row r="8" spans="1:19 15698:15698" ht="24" customHeight="1" thickBot="1" x14ac:dyDescent="0.35">
      <c r="A8" s="32"/>
      <c r="B8" s="62"/>
      <c r="C8" s="28" t="s">
        <v>5</v>
      </c>
      <c r="D8" s="29">
        <f>$D6*' Modelo 1 -Evaluacion Criterios'!E13</f>
        <v>0.3</v>
      </c>
      <c r="E8" s="29">
        <f>$E6*' Modelo 1 -Evaluacion Criterios'!E20</f>
        <v>0.24</v>
      </c>
      <c r="F8" s="29">
        <f>$F6*' Modelo 1 -Evaluacion Criterios'!E28</f>
        <v>0.1</v>
      </c>
      <c r="G8" s="29">
        <f>$G6*' Modelo 1 -Evaluacion Criterios'!E36</f>
        <v>2.5000000000000001E-2</v>
      </c>
      <c r="H8" s="29">
        <f>$H6*' Modelo 1 -Evaluacion Criterios'!E44</f>
        <v>0.2</v>
      </c>
      <c r="I8" s="27">
        <f t="shared" ref="I8:I16" si="0">SUM(D8:H8)</f>
        <v>0.86499999999999999</v>
      </c>
      <c r="J8" s="34"/>
      <c r="K8" s="67">
        <f>RANK(I8,$I$7:$I$16)</f>
        <v>1</v>
      </c>
      <c r="L8" s="68"/>
      <c r="M8" s="35"/>
      <c r="N8" s="30">
        <v>100000</v>
      </c>
      <c r="O8" s="35"/>
      <c r="P8" s="27" t="s">
        <v>64</v>
      </c>
      <c r="Q8" s="35"/>
      <c r="R8" s="36">
        <v>5</v>
      </c>
      <c r="S8" s="32"/>
    </row>
    <row r="9" spans="1:19 15698:15698" ht="24" customHeight="1" thickBot="1" x14ac:dyDescent="0.35">
      <c r="A9" s="32"/>
      <c r="B9" s="62"/>
      <c r="C9" s="28" t="s">
        <v>6</v>
      </c>
      <c r="D9" s="29">
        <f>$D6*' Modelo 1 -Evaluacion Criterios'!F13</f>
        <v>0.27600000000000002</v>
      </c>
      <c r="E9" s="29">
        <f>$E6*' Modelo 1 -Evaluacion Criterios'!F20</f>
        <v>0.18</v>
      </c>
      <c r="F9" s="29">
        <f>$F6*' Modelo 1 -Evaluacion Criterios'!F28</f>
        <v>0</v>
      </c>
      <c r="G9" s="29">
        <f>$G6*' Modelo 1 -Evaluacion Criterios'!F36</f>
        <v>2.0000000000000004E-2</v>
      </c>
      <c r="H9" s="29">
        <f>$H6*' Modelo 1 -Evaluacion Criterios'!F44</f>
        <v>4.0000000000000008E-2</v>
      </c>
      <c r="I9" s="27">
        <f t="shared" si="0"/>
        <v>0.51600000000000001</v>
      </c>
      <c r="J9" s="34"/>
      <c r="K9" s="67">
        <f t="shared" ref="K9:K16" si="1">RANK(I9,$I$7:$I$16)</f>
        <v>5</v>
      </c>
      <c r="L9" s="68"/>
      <c r="M9" s="35"/>
      <c r="N9" s="30">
        <v>130000</v>
      </c>
      <c r="O9" s="35"/>
      <c r="P9" s="27" t="s">
        <v>64</v>
      </c>
      <c r="Q9" s="35"/>
      <c r="R9" s="36">
        <v>2</v>
      </c>
      <c r="S9" s="32"/>
    </row>
    <row r="10" spans="1:19 15698:15698" ht="24" customHeight="1" thickBot="1" x14ac:dyDescent="0.35">
      <c r="A10" s="32"/>
      <c r="B10" s="62"/>
      <c r="C10" s="28" t="s">
        <v>7</v>
      </c>
      <c r="D10" s="29">
        <f>$D6*' Modelo 1 -Evaluacion Criterios'!G13</f>
        <v>0.06</v>
      </c>
      <c r="E10" s="29">
        <f>$E6*' Modelo 1 -Evaluacion Criterios'!G20</f>
        <v>4.4999999999999998E-2</v>
      </c>
      <c r="F10" s="29">
        <f>$F6*' Modelo 1 -Evaluacion Criterios'!G28</f>
        <v>1.0000000000000002E-2</v>
      </c>
      <c r="G10" s="29">
        <f>$G6*' Modelo 1 -Evaluacion Criterios'!G36</f>
        <v>1.4999999999999999E-2</v>
      </c>
      <c r="H10" s="29">
        <f>$H6*' Modelo 1 -Evaluacion Criterios'!G44</f>
        <v>2.0000000000000004E-2</v>
      </c>
      <c r="I10" s="27">
        <f t="shared" si="0"/>
        <v>0.15000000000000002</v>
      </c>
      <c r="J10" s="34"/>
      <c r="K10" s="67">
        <f t="shared" si="1"/>
        <v>10</v>
      </c>
      <c r="L10" s="68"/>
      <c r="M10" s="35"/>
      <c r="N10" s="30">
        <v>50000</v>
      </c>
      <c r="O10" s="35"/>
      <c r="P10" s="27" t="s">
        <v>64</v>
      </c>
      <c r="Q10" s="35"/>
      <c r="R10" s="36">
        <v>1</v>
      </c>
      <c r="S10" s="32"/>
    </row>
    <row r="11" spans="1:19 15698:15698" ht="24" customHeight="1" thickBot="1" x14ac:dyDescent="0.35">
      <c r="A11" s="32"/>
      <c r="B11" s="62"/>
      <c r="C11" s="28" t="s">
        <v>8</v>
      </c>
      <c r="D11" s="29">
        <f>$D6*' Modelo 1 -Evaluacion Criterios'!H13</f>
        <v>0.3</v>
      </c>
      <c r="E11" s="29">
        <f>$E6*' Modelo 1 -Evaluacion Criterios'!H20</f>
        <v>0.3</v>
      </c>
      <c r="F11" s="29">
        <f>$F6*' Modelo 1 -Evaluacion Criterios'!H28</f>
        <v>0</v>
      </c>
      <c r="G11" s="29">
        <f>$G6*' Modelo 1 -Evaluacion Criterios'!H36</f>
        <v>0.03</v>
      </c>
      <c r="H11" s="29">
        <f>$H6*' Modelo 1 -Evaluacion Criterios'!H44</f>
        <v>2.0000000000000004E-2</v>
      </c>
      <c r="I11" s="27">
        <f t="shared" si="0"/>
        <v>0.65</v>
      </c>
      <c r="J11" s="34"/>
      <c r="K11" s="67">
        <f t="shared" si="1"/>
        <v>4</v>
      </c>
      <c r="L11" s="68"/>
      <c r="M11" s="35"/>
      <c r="N11" s="30">
        <v>200000</v>
      </c>
      <c r="O11" s="35"/>
      <c r="P11" s="27" t="s">
        <v>63</v>
      </c>
      <c r="Q11" s="35"/>
      <c r="R11" s="36">
        <v>1</v>
      </c>
      <c r="S11" s="32"/>
    </row>
    <row r="12" spans="1:19 15698:15698" ht="24" customHeight="1" thickBot="1" x14ac:dyDescent="0.35">
      <c r="A12" s="32"/>
      <c r="B12" s="62"/>
      <c r="C12" s="28" t="s">
        <v>9</v>
      </c>
      <c r="D12" s="29">
        <f>$D6*' Modelo 1 -Evaluacion Criterios'!I13</f>
        <v>0</v>
      </c>
      <c r="E12" s="29">
        <f>$E6*' Modelo 1 -Evaluacion Criterios'!I20</f>
        <v>0.3</v>
      </c>
      <c r="F12" s="29">
        <f>$F6*' Modelo 1 -Evaluacion Criterios'!I28</f>
        <v>0.1</v>
      </c>
      <c r="G12" s="29">
        <f>$G6*' Modelo 1 -Evaluacion Criterios'!I36</f>
        <v>3.4999999999999996E-2</v>
      </c>
      <c r="H12" s="29">
        <f>$H6*' Modelo 1 -Evaluacion Criterios'!I44</f>
        <v>2.0000000000000004E-2</v>
      </c>
      <c r="I12" s="27">
        <f t="shared" si="0"/>
        <v>0.45500000000000002</v>
      </c>
      <c r="J12" s="34"/>
      <c r="K12" s="67">
        <f t="shared" si="1"/>
        <v>6</v>
      </c>
      <c r="L12" s="68"/>
      <c r="M12" s="35"/>
      <c r="N12" s="30">
        <v>180000</v>
      </c>
      <c r="O12" s="35"/>
      <c r="P12" s="27" t="s">
        <v>63</v>
      </c>
      <c r="Q12" s="35"/>
      <c r="R12" s="36">
        <v>3</v>
      </c>
      <c r="S12" s="32"/>
    </row>
    <row r="13" spans="1:19 15698:15698" ht="24" customHeight="1" thickBot="1" x14ac:dyDescent="0.35">
      <c r="A13" s="32"/>
      <c r="B13" s="62"/>
      <c r="C13" s="28" t="s">
        <v>10</v>
      </c>
      <c r="D13" s="29">
        <f>$D6*' Modelo 1 -Evaluacion Criterios'!J13</f>
        <v>0.03</v>
      </c>
      <c r="E13" s="29">
        <f>$E6*' Modelo 1 -Evaluacion Criterios'!J20</f>
        <v>0.13999999999999999</v>
      </c>
      <c r="F13" s="29">
        <f>$F6*' Modelo 1 -Evaluacion Criterios'!J28</f>
        <v>0</v>
      </c>
      <c r="G13" s="29">
        <f>$G6*' Modelo 1 -Evaluacion Criterios'!J36</f>
        <v>1.4999999999999999E-2</v>
      </c>
      <c r="H13" s="29">
        <f>$H6*' Modelo 1 -Evaluacion Criterios'!J44</f>
        <v>0.05</v>
      </c>
      <c r="I13" s="27">
        <f t="shared" si="0"/>
        <v>0.23499999999999999</v>
      </c>
      <c r="J13" s="34"/>
      <c r="K13" s="67">
        <f t="shared" si="1"/>
        <v>9</v>
      </c>
      <c r="L13" s="68"/>
      <c r="M13" s="35"/>
      <c r="N13" s="30">
        <v>150000</v>
      </c>
      <c r="O13" s="35"/>
      <c r="P13" s="27" t="s">
        <v>64</v>
      </c>
      <c r="Q13" s="35"/>
      <c r="R13" s="36">
        <v>5</v>
      </c>
      <c r="S13" s="32"/>
    </row>
    <row r="14" spans="1:19 15698:15698" ht="24" customHeight="1" thickBot="1" x14ac:dyDescent="0.35">
      <c r="A14" s="32"/>
      <c r="B14" s="62"/>
      <c r="C14" s="28" t="s">
        <v>11</v>
      </c>
      <c r="D14" s="29">
        <f>$D6*' Modelo 1 -Evaluacion Criterios'!K13</f>
        <v>0.28799999999999998</v>
      </c>
      <c r="E14" s="29">
        <f>$E6*' Modelo 1 -Evaluacion Criterios'!K20</f>
        <v>9.9999999999999992E-2</v>
      </c>
      <c r="F14" s="29">
        <f>$F6*' Modelo 1 -Evaluacion Criterios'!K28</f>
        <v>0.1</v>
      </c>
      <c r="G14" s="29">
        <f>$G6*' Modelo 1 -Evaluacion Criterios'!K36</f>
        <v>0.1</v>
      </c>
      <c r="H14" s="29">
        <f>$H6*' Modelo 1 -Evaluacion Criterios'!K44</f>
        <v>0.17</v>
      </c>
      <c r="I14" s="27">
        <f t="shared" si="0"/>
        <v>0.75800000000000001</v>
      </c>
      <c r="J14" s="34"/>
      <c r="K14" s="67">
        <f t="shared" si="1"/>
        <v>3</v>
      </c>
      <c r="L14" s="68"/>
      <c r="M14" s="35"/>
      <c r="N14" s="30">
        <v>80000</v>
      </c>
      <c r="O14" s="35"/>
      <c r="P14" s="27" t="s">
        <v>64</v>
      </c>
      <c r="Q14" s="35"/>
      <c r="R14" s="36">
        <v>2</v>
      </c>
      <c r="S14" s="32"/>
    </row>
    <row r="15" spans="1:19 15698:15698" ht="24" customHeight="1" thickBot="1" x14ac:dyDescent="0.35">
      <c r="A15" s="32"/>
      <c r="B15" s="62"/>
      <c r="C15" s="28" t="s">
        <v>12</v>
      </c>
      <c r="D15" s="29">
        <f>$D6*' Modelo 1 -Evaluacion Criterios'!L13</f>
        <v>0.105</v>
      </c>
      <c r="E15" s="29">
        <f>$E6*' Modelo 1 -Evaluacion Criterios'!L20</f>
        <v>0.18</v>
      </c>
      <c r="F15" s="29">
        <f>$F6*' Modelo 1 -Evaluacion Criterios'!L28</f>
        <v>0</v>
      </c>
      <c r="G15" s="29">
        <f>$G6*' Modelo 1 -Evaluacion Criterios'!L36</f>
        <v>5.000000000000001E-3</v>
      </c>
      <c r="H15" s="29">
        <f>$H6*' Modelo 1 -Evaluacion Criterios'!L44</f>
        <v>0</v>
      </c>
      <c r="I15" s="27">
        <f t="shared" si="0"/>
        <v>0.28999999999999998</v>
      </c>
      <c r="J15" s="34"/>
      <c r="K15" s="67">
        <f t="shared" si="1"/>
        <v>8</v>
      </c>
      <c r="L15" s="68"/>
      <c r="M15" s="35"/>
      <c r="N15" s="30">
        <v>12000</v>
      </c>
      <c r="O15" s="35"/>
      <c r="P15" s="27" t="s">
        <v>64</v>
      </c>
      <c r="Q15" s="35"/>
      <c r="R15" s="36">
        <v>4</v>
      </c>
      <c r="S15" s="32"/>
    </row>
    <row r="16" spans="1:19 15698:15698" ht="24" customHeight="1" thickBot="1" x14ac:dyDescent="0.35">
      <c r="A16" s="32"/>
      <c r="B16" s="62"/>
      <c r="C16" s="28" t="s">
        <v>13</v>
      </c>
      <c r="D16" s="29">
        <f>$D6*' Modelo 1 -Evaluacion Criterios'!M13</f>
        <v>1.4999999999999999E-2</v>
      </c>
      <c r="E16" s="29">
        <f>$E6*' Modelo 1 -Evaluacion Criterios'!M20</f>
        <v>0.26</v>
      </c>
      <c r="F16" s="29">
        <f>$F6*' Modelo 1 -Evaluacion Criterios'!M28</f>
        <v>4.0000000000000008E-2</v>
      </c>
      <c r="G16" s="29">
        <f>$G6*' Modelo 1 -Evaluacion Criterios'!M36</f>
        <v>0</v>
      </c>
      <c r="H16" s="29">
        <f>$H6*' Modelo 1 -Evaluacion Criterios'!M44</f>
        <v>2.0000000000000004E-2</v>
      </c>
      <c r="I16" s="27">
        <f t="shared" si="0"/>
        <v>0.33500000000000008</v>
      </c>
      <c r="J16" s="34"/>
      <c r="K16" s="67">
        <f t="shared" si="1"/>
        <v>7</v>
      </c>
      <c r="L16" s="68"/>
      <c r="M16" s="35"/>
      <c r="N16" s="30">
        <v>350000</v>
      </c>
      <c r="O16" s="35"/>
      <c r="P16" s="27" t="s">
        <v>63</v>
      </c>
      <c r="Q16" s="35"/>
      <c r="R16" s="37">
        <v>7</v>
      </c>
      <c r="S16" s="32"/>
    </row>
    <row r="17" spans="1:19" ht="13.5" thickBot="1" x14ac:dyDescent="0.25">
      <c r="A17" s="32"/>
      <c r="B17" s="31"/>
      <c r="C17" s="31"/>
      <c r="D17" s="31"/>
      <c r="E17" s="31"/>
      <c r="F17" s="31"/>
      <c r="G17" s="31"/>
      <c r="H17" s="31"/>
      <c r="I17" s="31"/>
      <c r="J17" s="31"/>
      <c r="K17" s="31"/>
      <c r="L17" s="31"/>
      <c r="M17" s="32"/>
      <c r="N17" s="33"/>
      <c r="O17" s="32"/>
      <c r="P17" s="32"/>
      <c r="Q17" s="32"/>
      <c r="R17" s="32"/>
      <c r="S17" s="32"/>
    </row>
    <row r="18" spans="1:19" ht="89.1" customHeight="1" thickBot="1" x14ac:dyDescent="0.25">
      <c r="B18" s="73" t="s">
        <v>65</v>
      </c>
      <c r="C18" s="74"/>
      <c r="D18" s="74"/>
      <c r="E18" s="74"/>
      <c r="F18" s="74"/>
      <c r="G18" s="74"/>
      <c r="H18" s="75"/>
      <c r="I18" s="3"/>
      <c r="J18" s="3"/>
      <c r="K18" s="3"/>
      <c r="L18" s="3"/>
    </row>
  </sheetData>
  <mergeCells count="26">
    <mergeCell ref="B18:H18"/>
    <mergeCell ref="P4:P5"/>
    <mergeCell ref="R4:R5"/>
    <mergeCell ref="B2:R2"/>
    <mergeCell ref="K6:L6"/>
    <mergeCell ref="N4:N5"/>
    <mergeCell ref="K14:L14"/>
    <mergeCell ref="K15:L15"/>
    <mergeCell ref="K16:L16"/>
    <mergeCell ref="K4:L5"/>
    <mergeCell ref="K9:L9"/>
    <mergeCell ref="K10:L10"/>
    <mergeCell ref="K11:L11"/>
    <mergeCell ref="K12:L12"/>
    <mergeCell ref="K13:L13"/>
    <mergeCell ref="D4:D5"/>
    <mergeCell ref="B7:B16"/>
    <mergeCell ref="B4:C5"/>
    <mergeCell ref="B6:C6"/>
    <mergeCell ref="E4:E5"/>
    <mergeCell ref="K8:L8"/>
    <mergeCell ref="F4:F5"/>
    <mergeCell ref="G4:G5"/>
    <mergeCell ref="H4:H5"/>
    <mergeCell ref="I4:I5"/>
    <mergeCell ref="K7:L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C656-4757-4A2F-A3A5-BB98CF2C22FC}">
  <dimension ref="B1:O15"/>
  <sheetViews>
    <sheetView zoomScale="90" zoomScaleNormal="90" workbookViewId="0">
      <selection activeCell="K6" sqref="K6"/>
    </sheetView>
  </sheetViews>
  <sheetFormatPr baseColWidth="10" defaultColWidth="11.42578125" defaultRowHeight="15" x14ac:dyDescent="0.25"/>
  <cols>
    <col min="2" max="2" width="17.42578125" customWidth="1"/>
    <col min="3" max="3" width="21.7109375" customWidth="1"/>
    <col min="4" max="4" width="36.28515625" customWidth="1"/>
    <col min="5" max="5" width="24.42578125" customWidth="1"/>
    <col min="6" max="6" width="24" customWidth="1"/>
    <col min="7" max="7" width="22.85546875" customWidth="1"/>
    <col min="8" max="8" width="13.28515625" customWidth="1"/>
    <col min="10" max="10" width="8.5703125" customWidth="1"/>
  </cols>
  <sheetData>
    <row r="1" spans="2:15" ht="15.75" thickBot="1" x14ac:dyDescent="0.3"/>
    <row r="2" spans="2:15" ht="21" customHeight="1" thickBot="1" x14ac:dyDescent="0.3">
      <c r="B2" s="80" t="s">
        <v>70</v>
      </c>
      <c r="C2" s="81"/>
      <c r="D2" s="81"/>
      <c r="E2" s="81"/>
      <c r="F2" s="81"/>
      <c r="G2" s="81"/>
      <c r="H2" s="81"/>
      <c r="I2" s="81"/>
      <c r="J2" s="82"/>
      <c r="K2" s="38"/>
      <c r="L2" s="38"/>
      <c r="M2" s="38"/>
      <c r="N2" s="38"/>
      <c r="O2" s="38"/>
    </row>
    <row r="3" spans="2:15" ht="15.75" thickBot="1" x14ac:dyDescent="0.3">
      <c r="B3" s="31"/>
      <c r="C3" s="31"/>
      <c r="D3" s="31"/>
      <c r="E3" s="31"/>
      <c r="F3" s="31"/>
      <c r="G3" s="31"/>
      <c r="H3" s="31"/>
      <c r="I3" s="31"/>
      <c r="J3" s="32"/>
      <c r="K3" s="32"/>
      <c r="L3" s="32"/>
      <c r="M3" s="32"/>
      <c r="N3" s="32"/>
      <c r="O3" s="32"/>
    </row>
    <row r="4" spans="2:15" ht="32.25" customHeight="1" x14ac:dyDescent="0.25">
      <c r="B4" s="63"/>
      <c r="C4" s="64"/>
      <c r="D4" s="71" t="s">
        <v>67</v>
      </c>
      <c r="E4" s="71" t="s">
        <v>68</v>
      </c>
      <c r="F4" s="84" t="s">
        <v>93</v>
      </c>
      <c r="G4" s="84" t="s">
        <v>92</v>
      </c>
      <c r="H4" s="78" t="s">
        <v>66</v>
      </c>
      <c r="I4" s="63" t="s">
        <v>69</v>
      </c>
      <c r="J4" s="64"/>
    </row>
    <row r="5" spans="2:15" ht="44.25" customHeight="1" thickBot="1" x14ac:dyDescent="0.3">
      <c r="B5" s="65"/>
      <c r="C5" s="66"/>
      <c r="D5" s="72"/>
      <c r="E5" s="72"/>
      <c r="F5" s="85"/>
      <c r="G5" s="85"/>
      <c r="H5" s="79"/>
      <c r="I5" s="65"/>
      <c r="J5" s="66"/>
    </row>
    <row r="6" spans="2:15" ht="83.25" customHeight="1" thickBot="1" x14ac:dyDescent="0.3">
      <c r="B6" s="61" t="s">
        <v>59</v>
      </c>
      <c r="C6" s="28" t="s">
        <v>4</v>
      </c>
      <c r="D6" s="43" t="s">
        <v>89</v>
      </c>
      <c r="E6" s="44" t="s">
        <v>71</v>
      </c>
      <c r="F6" s="39" t="s">
        <v>83</v>
      </c>
      <c r="G6" s="40">
        <v>500000</v>
      </c>
      <c r="H6" s="41">
        <v>10</v>
      </c>
      <c r="I6" s="67"/>
      <c r="J6" s="68"/>
    </row>
    <row r="7" spans="2:15" ht="45" customHeight="1" thickBot="1" x14ac:dyDescent="0.3">
      <c r="B7" s="62"/>
      <c r="C7" s="28" t="s">
        <v>5</v>
      </c>
      <c r="D7" s="43" t="s">
        <v>88</v>
      </c>
      <c r="E7" s="44" t="s">
        <v>76</v>
      </c>
      <c r="F7" s="39" t="s">
        <v>82</v>
      </c>
      <c r="G7" s="40">
        <v>100000</v>
      </c>
      <c r="H7" s="41">
        <v>5</v>
      </c>
      <c r="I7" s="67"/>
      <c r="J7" s="68"/>
    </row>
    <row r="8" spans="2:15" ht="34.5" customHeight="1" thickBot="1" x14ac:dyDescent="0.3">
      <c r="B8" s="62"/>
      <c r="C8" s="28" t="s">
        <v>6</v>
      </c>
      <c r="D8" s="43" t="s">
        <v>90</v>
      </c>
      <c r="E8" s="44" t="s">
        <v>72</v>
      </c>
      <c r="F8" s="39" t="s">
        <v>81</v>
      </c>
      <c r="G8" s="40">
        <v>130000</v>
      </c>
      <c r="H8" s="41">
        <v>2</v>
      </c>
      <c r="I8" s="67"/>
      <c r="J8" s="68"/>
    </row>
    <row r="9" spans="2:15" ht="34.5" customHeight="1" thickBot="1" x14ac:dyDescent="0.3">
      <c r="B9" s="62"/>
      <c r="C9" s="28" t="s">
        <v>7</v>
      </c>
      <c r="D9" s="43" t="s">
        <v>90</v>
      </c>
      <c r="E9" s="44" t="s">
        <v>73</v>
      </c>
      <c r="F9" s="39" t="s">
        <v>85</v>
      </c>
      <c r="G9" s="40">
        <v>50000</v>
      </c>
      <c r="H9" s="41">
        <v>1</v>
      </c>
      <c r="I9" s="67"/>
      <c r="J9" s="68"/>
    </row>
    <row r="10" spans="2:15" ht="34.5" customHeight="1" thickBot="1" x14ac:dyDescent="0.3">
      <c r="B10" s="62"/>
      <c r="C10" s="28" t="s">
        <v>8</v>
      </c>
      <c r="D10" s="43" t="s">
        <v>90</v>
      </c>
      <c r="E10" s="44" t="s">
        <v>77</v>
      </c>
      <c r="F10" s="39" t="s">
        <v>84</v>
      </c>
      <c r="G10" s="40">
        <v>200000</v>
      </c>
      <c r="H10" s="41">
        <v>1</v>
      </c>
      <c r="I10" s="67"/>
      <c r="J10" s="68"/>
    </row>
    <row r="11" spans="2:15" ht="34.5" customHeight="1" thickBot="1" x14ac:dyDescent="0.3">
      <c r="B11" s="62"/>
      <c r="C11" s="28" t="s">
        <v>9</v>
      </c>
      <c r="D11" s="43" t="s">
        <v>90</v>
      </c>
      <c r="E11" s="44" t="s">
        <v>74</v>
      </c>
      <c r="F11" s="39" t="s">
        <v>87</v>
      </c>
      <c r="G11" s="40">
        <v>180000</v>
      </c>
      <c r="H11" s="41">
        <v>3</v>
      </c>
      <c r="I11" s="67"/>
      <c r="J11" s="68"/>
    </row>
    <row r="12" spans="2:15" ht="34.5" customHeight="1" thickBot="1" x14ac:dyDescent="0.3">
      <c r="B12" s="62"/>
      <c r="C12" s="28" t="s">
        <v>10</v>
      </c>
      <c r="D12" s="43" t="s">
        <v>90</v>
      </c>
      <c r="E12" s="44" t="s">
        <v>78</v>
      </c>
      <c r="F12" s="39" t="s">
        <v>87</v>
      </c>
      <c r="G12" s="40">
        <v>150000</v>
      </c>
      <c r="H12" s="41">
        <v>5</v>
      </c>
      <c r="I12" s="67"/>
      <c r="J12" s="68"/>
    </row>
    <row r="13" spans="2:15" ht="34.5" customHeight="1" thickBot="1" x14ac:dyDescent="0.3">
      <c r="B13" s="62"/>
      <c r="C13" s="28" t="s">
        <v>11</v>
      </c>
      <c r="D13" s="43" t="s">
        <v>90</v>
      </c>
      <c r="E13" s="44" t="s">
        <v>75</v>
      </c>
      <c r="F13" s="39" t="s">
        <v>81</v>
      </c>
      <c r="G13" s="40">
        <v>80000</v>
      </c>
      <c r="H13" s="41">
        <v>2</v>
      </c>
      <c r="I13" s="67"/>
      <c r="J13" s="68"/>
    </row>
    <row r="14" spans="2:15" ht="34.5" customHeight="1" thickBot="1" x14ac:dyDescent="0.3">
      <c r="B14" s="62"/>
      <c r="C14" s="28" t="s">
        <v>12</v>
      </c>
      <c r="D14" s="43" t="s">
        <v>90</v>
      </c>
      <c r="E14" s="44" t="s">
        <v>79</v>
      </c>
      <c r="F14" s="39" t="s">
        <v>85</v>
      </c>
      <c r="G14" s="40">
        <v>12000</v>
      </c>
      <c r="H14" s="41">
        <v>4</v>
      </c>
      <c r="I14" s="67"/>
      <c r="J14" s="68"/>
    </row>
    <row r="15" spans="2:15" ht="78" customHeight="1" thickBot="1" x14ac:dyDescent="0.3">
      <c r="B15" s="62"/>
      <c r="C15" s="28" t="s">
        <v>13</v>
      </c>
      <c r="D15" s="43" t="s">
        <v>91</v>
      </c>
      <c r="E15" s="44" t="s">
        <v>80</v>
      </c>
      <c r="F15" s="39" t="s">
        <v>86</v>
      </c>
      <c r="G15" s="40">
        <v>350000</v>
      </c>
      <c r="H15" s="42">
        <v>7</v>
      </c>
      <c r="I15" s="67"/>
      <c r="J15" s="68"/>
    </row>
  </sheetData>
  <mergeCells count="19">
    <mergeCell ref="G4:G5"/>
    <mergeCell ref="I11:J11"/>
    <mergeCell ref="I12:J12"/>
    <mergeCell ref="I13:J13"/>
    <mergeCell ref="I14:J14"/>
    <mergeCell ref="I15:J15"/>
    <mergeCell ref="B2:J2"/>
    <mergeCell ref="H4:H5"/>
    <mergeCell ref="B6:B15"/>
    <mergeCell ref="I6:J6"/>
    <mergeCell ref="I7:J7"/>
    <mergeCell ref="I8:J8"/>
    <mergeCell ref="I9:J9"/>
    <mergeCell ref="I10:J10"/>
    <mergeCell ref="B4:C5"/>
    <mergeCell ref="E4:E5"/>
    <mergeCell ref="F4:F5"/>
    <mergeCell ref="D4:D5"/>
    <mergeCell ref="I4:J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6BC311B1E0DAD44B027426A7299DB2E" ma:contentTypeVersion="12" ma:contentTypeDescription="Crear nuevo documento." ma:contentTypeScope="" ma:versionID="b8d9cf0a8be42301cf2f894578237a41">
  <xsd:schema xmlns:xsd="http://www.w3.org/2001/XMLSchema" xmlns:xs="http://www.w3.org/2001/XMLSchema" xmlns:p="http://schemas.microsoft.com/office/2006/metadata/properties" xmlns:ns2="ffc1762d-3c4b-4d80-a464-3002c14f1140" xmlns:ns3="d2690d0e-e49c-450c-a29a-674681e791d9" targetNamespace="http://schemas.microsoft.com/office/2006/metadata/properties" ma:root="true" ma:fieldsID="df1cb3350e2021453c48595097fc7573" ns2:_="" ns3:_="">
    <xsd:import namespace="ffc1762d-3c4b-4d80-a464-3002c14f1140"/>
    <xsd:import namespace="d2690d0e-e49c-450c-a29a-674681e791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c1762d-3c4b-4d80-a464-3002c14f1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690d0e-e49c-450c-a29a-674681e791d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CEC1B9-8893-4B29-BEC7-9B54016CBBA5}">
  <ds:schemaRefs>
    <ds:schemaRef ds:uri="http://schemas.microsoft.com/sharepoint/v3/contenttype/forms"/>
  </ds:schemaRefs>
</ds:datastoreItem>
</file>

<file path=customXml/itemProps2.xml><?xml version="1.0" encoding="utf-8"?>
<ds:datastoreItem xmlns:ds="http://schemas.openxmlformats.org/officeDocument/2006/customXml" ds:itemID="{12D8034B-9A42-49E8-9360-287C49E92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c1762d-3c4b-4d80-a464-3002c14f1140"/>
    <ds:schemaRef ds:uri="d2690d0e-e49c-450c-a29a-674681e791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3A0E58-0A5C-4CA8-A0E8-CC067C7E8D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 Modelo 1 -Evaluacion Criterios</vt:lpstr>
      <vt:lpstr>Modelo 1 -Resultado Ponderado</vt:lpstr>
      <vt:lpstr>Modelo 2 - Simple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Sarmiento</dc:creator>
  <cp:lastModifiedBy>Ernesto Chinkes</cp:lastModifiedBy>
  <dcterms:created xsi:type="dcterms:W3CDTF">2020-10-15T02:47:12Z</dcterms:created>
  <dcterms:modified xsi:type="dcterms:W3CDTF">2020-11-06T16:46:45Z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0x01010036BC311B1E0DAD44B027426A7299DB2E</vt:lpwstr>
  </property>
</Properties>
</file>